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3285" yWindow="-225" windowWidth="20115" windowHeight="7230" tabRatio="929" activeTab="7"/>
  </bookViews>
  <sheets>
    <sheet name="ACCIDENTES" sheetId="1" r:id="rId1"/>
    <sheet name="CAUSAS DETERM." sheetId="2" r:id="rId2"/>
    <sheet name="ESTADO DE EBRIEDAD" sheetId="18" r:id="rId3"/>
    <sheet name="CRUCEROS MAY  INCIDENCIA" sheetId="20" r:id="rId4"/>
    <sheet name="DETENIDOS" sheetId="8" r:id="rId5"/>
    <sheet name="AREA MEDICA" sheetId="30" r:id="rId6"/>
    <sheet name="JUZGADOS" sheetId="10" r:id="rId7"/>
    <sheet name="JUZG COLEGIADO" sheetId="26" r:id="rId8"/>
    <sheet name="Hoja1" sheetId="33" r:id="rId9"/>
  </sheets>
  <definedNames>
    <definedName name="_xlnm.Print_Area" localSheetId="3">'CRUCEROS MAY  INCIDENCIA'!$A$1:$C$44</definedName>
    <definedName name="_xlnm.Print_Area" localSheetId="2">'ESTADO DE EBRIEDAD'!$A$1:$I$81</definedName>
    <definedName name="_xlnm.Print_Area" localSheetId="6">JUZGADOS!$A$1:$X$40</definedName>
  </definedNames>
  <calcPr calcId="145621"/>
</workbook>
</file>

<file path=xl/calcChain.xml><?xml version="1.0" encoding="utf-8"?>
<calcChain xmlns="http://schemas.openxmlformats.org/spreadsheetml/2006/main">
  <c r="G14" i="10" l="1"/>
  <c r="E15" i="10" s="1"/>
  <c r="G16" i="10"/>
  <c r="G18" i="10"/>
  <c r="E19" i="10" s="1"/>
  <c r="F19" i="10"/>
  <c r="E21" i="10"/>
  <c r="F21" i="10"/>
  <c r="G21" i="10" l="1"/>
  <c r="E22" i="10" s="1"/>
  <c r="F15" i="10"/>
  <c r="F22" i="10"/>
  <c r="C22" i="2" l="1"/>
  <c r="C40" i="2" l="1"/>
  <c r="D22" i="2"/>
  <c r="F35" i="10"/>
  <c r="E35" i="10"/>
  <c r="C19" i="1" l="1"/>
  <c r="B29" i="8" l="1"/>
  <c r="B17" i="8"/>
  <c r="G32" i="10" l="1"/>
  <c r="G30" i="10"/>
  <c r="G28" i="10"/>
  <c r="E29" i="10" l="1"/>
  <c r="F29" i="10"/>
  <c r="D31" i="10"/>
  <c r="C31" i="26" l="1"/>
  <c r="C18" i="26"/>
  <c r="AB18" i="10" l="1"/>
  <c r="AA18" i="10"/>
  <c r="C17" i="8"/>
  <c r="D19" i="1" l="1"/>
  <c r="C63" i="18"/>
  <c r="C37" i="18"/>
  <c r="D35" i="10"/>
  <c r="C35" i="10"/>
  <c r="D21" i="10"/>
  <c r="C21" i="10"/>
  <c r="C54" i="10"/>
  <c r="C55" i="10"/>
  <c r="C56" i="10"/>
  <c r="G27" i="10"/>
  <c r="C47" i="10"/>
  <c r="C48" i="10"/>
  <c r="C49" i="10"/>
  <c r="G35" i="10" l="1"/>
  <c r="D48" i="10"/>
  <c r="E48" i="10"/>
  <c r="D49" i="10"/>
  <c r="E49" i="10"/>
  <c r="D47" i="10"/>
  <c r="E47" i="10"/>
  <c r="D55" i="10"/>
  <c r="E55" i="10"/>
  <c r="D56" i="10"/>
  <c r="E56" i="10"/>
  <c r="D54" i="10"/>
  <c r="E54" i="10"/>
  <c r="F33" i="10"/>
  <c r="C17" i="10"/>
  <c r="D33" i="10"/>
  <c r="D29" i="10"/>
  <c r="D17" i="10"/>
  <c r="D19" i="10"/>
  <c r="G19" i="10" s="1"/>
  <c r="E33" i="10"/>
  <c r="D15" i="10"/>
  <c r="G15" i="10" s="1"/>
  <c r="G33" i="10" l="1"/>
  <c r="G29" i="10"/>
  <c r="C22" i="10"/>
  <c r="D22" i="10"/>
  <c r="C36" i="10"/>
  <c r="D36" i="10"/>
  <c r="E36" i="10"/>
  <c r="F36" i="10"/>
  <c r="G22" i="10" l="1"/>
  <c r="G36" i="10"/>
</calcChain>
</file>

<file path=xl/sharedStrings.xml><?xml version="1.0" encoding="utf-8"?>
<sst xmlns="http://schemas.openxmlformats.org/spreadsheetml/2006/main" count="212" uniqueCount="161">
  <si>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</si>
  <si>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</si>
  <si>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</si>
  <si>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</si>
  <si>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</si>
  <si>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</si>
  <si>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</si>
  <si>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</si>
  <si>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</si>
  <si>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</si>
  <si>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</si>
  <si>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</si>
  <si>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</si>
  <si>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</si>
  <si>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</si>
  <si>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JUEZ MUNICIPAL</t>
  </si>
  <si>
    <t>MINISTERIO PUBLICO</t>
  </si>
  <si>
    <t>DENUNCIAS</t>
  </si>
  <si>
    <t xml:space="preserve">QUEJAS  </t>
  </si>
  <si>
    <t>INCONFORMIDAD</t>
  </si>
  <si>
    <t>ASUNTOS INTERNOS</t>
  </si>
  <si>
    <t>JUZGADO I</t>
  </si>
  <si>
    <t>JUZGADO III</t>
  </si>
  <si>
    <t>JUZGADO IV</t>
  </si>
  <si>
    <t>RECIBIDOS</t>
  </si>
  <si>
    <t>EVALUACIÓN JUECES UNITARIOS</t>
  </si>
  <si>
    <t>CONCLUIDOS</t>
  </si>
  <si>
    <t>% DEL TOTAL</t>
  </si>
  <si>
    <t>Columna1</t>
  </si>
  <si>
    <t>QUEJAS</t>
  </si>
  <si>
    <t>CONCLUIDO</t>
  </si>
  <si>
    <t>ACUMULADOS</t>
  </si>
  <si>
    <t>MENSUAL</t>
  </si>
  <si>
    <t>HORA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</si>
  <si>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</si>
  <si>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</si>
  <si>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</si>
  <si>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</si>
  <si>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</si>
  <si>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</si>
  <si>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</si>
  <si>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</si>
  <si>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</si>
  <si>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</si>
  <si>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</si>
  <si>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</si>
  <si>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</si>
  <si>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</si>
  <si>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</si>
  <si>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</si>
  <si>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</si>
  <si>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</si>
  <si>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</si>
  <si>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</si>
  <si>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</si>
  <si>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</si>
  <si>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</si>
  <si>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</si>
  <si>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</si>
  <si>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</si>
  <si>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</si>
  <si>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</si>
  <si>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</si>
  <si>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</si>
  <si>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</si>
  <si>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</si>
  <si>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</si>
  <si>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</si>
  <si>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</si>
  <si>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</si>
  <si>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</si>
  <si>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</si>
  <si>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</si>
  <si>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</si>
  <si>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</si>
  <si>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</si>
  <si>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</si>
  <si>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</si>
  <si>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</si>
  <si>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</si>
  <si>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</si>
  <si>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</si>
  <si>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COLEGIADO</t>
  </si>
  <si>
    <t>EVALUACIÓN JUZGADO COLEGIADO</t>
  </si>
  <si>
    <t>APELACIÓN</t>
  </si>
  <si>
    <t>TOTAL GRAL</t>
  </si>
  <si>
    <t>FALTA DE PRECAUCIÓN</t>
  </si>
  <si>
    <t>ESTADO  DE EBRIEDAD</t>
  </si>
  <si>
    <t>FALLAS MECÁNICAS</t>
  </si>
  <si>
    <t>PROCEDIMIENTOS RECIBIDOS JUZGADO COLEGIADO</t>
  </si>
  <si>
    <t>PROCEDIMIENTOS CONCLUIDOS JUZGADO COLEGIADO</t>
  </si>
  <si>
    <t>DE 17 AÑOS</t>
  </si>
  <si>
    <t>MAYORES DE EDAD</t>
  </si>
  <si>
    <t xml:space="preserve">INFORME DE CRUCEROS CON MAYOR INCIDENCIA  DE ACCIDENTES  </t>
  </si>
  <si>
    <t>CONDUCTORES MAYORES DE EDAD EN  ESTADO DE EBRIEDAD  INVOLUCRADOS  EN ACCIDENTES VIALES</t>
  </si>
  <si>
    <t xml:space="preserve">GENERO </t>
  </si>
  <si>
    <t>Detenidos</t>
  </si>
  <si>
    <t>Peritos</t>
  </si>
  <si>
    <t>Otras Corporaciones</t>
  </si>
  <si>
    <t>Consultas Médicas</t>
  </si>
  <si>
    <t>Alcoholimetrias</t>
  </si>
  <si>
    <t>TOTAL PROCED.  RECIBIDOS</t>
  </si>
  <si>
    <t>TOTAL PROCED. CONCLUIDOS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</si>
  <si>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</si>
  <si>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</si>
  <si>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</si>
  <si>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</si>
  <si>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</si>
  <si>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</si>
  <si>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ABRIR PUERTA</t>
  </si>
  <si>
    <t>CRUZAR SIN PRECAUCIÓN</t>
  </si>
  <si>
    <t>SENTIDO CONTRARIO</t>
  </si>
  <si>
    <t>SEMAFORIZADOS</t>
  </si>
  <si>
    <t>NO SEMAFORIZADO</t>
  </si>
  <si>
    <t>SEMAFORO EN ROJO</t>
  </si>
  <si>
    <t>MAYO</t>
  </si>
  <si>
    <t>Partículares y Empresas</t>
  </si>
  <si>
    <t>OBJETOS SOBRE AL CAMINO</t>
  </si>
  <si>
    <t>IBA SOBRE EL VEHICULO</t>
  </si>
  <si>
    <t>Vialidad y conductores otras corporaciones</t>
  </si>
  <si>
    <t>SEMAFORO SIN FUNCIONAR</t>
  </si>
  <si>
    <t>MAY/17</t>
  </si>
  <si>
    <t>Peritos a consignar</t>
  </si>
  <si>
    <t>HUYO EL RESPONSABLE</t>
  </si>
  <si>
    <t>OBJETO SALIENTE</t>
  </si>
  <si>
    <t>MAY/18</t>
  </si>
  <si>
    <t>COMPARATIVO ACCIDENTES VIALES  MAYO  2017 - 2018</t>
  </si>
  <si>
    <t>COMPARATIVO DE CAUSAS DETERMINANTES MAYO  2017 - 2018</t>
  </si>
  <si>
    <t>COMPARATIVA DE  DETENIDOS  MAYO  2017 - 2018</t>
  </si>
  <si>
    <t>M A Y O   2018</t>
  </si>
  <si>
    <t>M A Y O   2 0 1 8</t>
  </si>
  <si>
    <t>M A Y O     2 0 1 8</t>
  </si>
  <si>
    <t>ESTADO  DE   EBRIEDAD  POR HORA  MAYO 2018</t>
  </si>
  <si>
    <t>EDAD  DE LOS CONDUCTORES INVOLUCRADOS EN ESTADO  DE EBRIEDAD 2018</t>
  </si>
  <si>
    <t>PERIFERICO RAUL LÓPEZ SÁNCHEZ Y AV. PROLONG. JUAREZ OTE</t>
  </si>
  <si>
    <t>PERIFERICO RAÚL LÓPEZ SÁNCHEZ Y CALZ. DEL JESUITA AGUSTIN DE ESPINOZA</t>
  </si>
  <si>
    <t>PERIF. RAÚL LÓPEZ SÁNCHEZ Y PROLOG. BRAVO OTE</t>
  </si>
  <si>
    <t>PERIF. RAÚL LOPEZ SÁNCHEZ Y BLVD. INDEPENDENCIA</t>
  </si>
  <si>
    <t>BLVD. INDEPENDENCIA Y CALZ. ABASTOS</t>
  </si>
  <si>
    <t>BLVD. INDEPENDENCIA Y CALZ. CUAUHTEMOC</t>
  </si>
  <si>
    <t>CALZ. MANUEL GÓMEZ MORIN Y BLVD. PEDRO RDZ. TRIANA</t>
  </si>
  <si>
    <t>CALZ. FCO. SARABIA TINOCO Y BLVD. PEDRO RDZ. TRIANA</t>
  </si>
  <si>
    <t>BLVD. TORREÓN MATAMOOS Y BLVD. PEDRO RDZ TRIANA</t>
  </si>
  <si>
    <t>AV. JUAREZ Y AV. FCO. I MADERO</t>
  </si>
  <si>
    <t>BLVD. INDEPENDENCIA Y CALLE DONATO GUERRA</t>
  </si>
  <si>
    <t>C. CERRO DE LAS CALABAZAS Y PASEO DE LA VICTORIA</t>
  </si>
  <si>
    <t>PERIF. RAÚL LÓPEZ SÁNCHEZ  FTE TIANGUIS DEL AUTO</t>
  </si>
  <si>
    <t>PERIF. RAÚL LÓPEZ SÁNCHEZ YC ARRET. TORREÓN SAN PEDRO</t>
  </si>
  <si>
    <t>PERIFERICO RAÚL LÓPEZ SÁNCHEZ Y CARRETERA SANTA FE</t>
  </si>
  <si>
    <t>PERIFERICO RAÚL LÓPEZ SÁNCHEZ SOBRE EL PUENTE DE VALLE VERDE</t>
  </si>
  <si>
    <t>PERIF. RAÚL LÓPEZ SÁNCHEZ Y CARRET. ANTIGUA  TORREÓN SAN PEDRO</t>
  </si>
  <si>
    <t>PERIFERICO RAÚL LÓPEZ SÁNCHEZ SOBRE PUENTE ELEVADO SANTA FE</t>
  </si>
  <si>
    <t>PERIFERICO RAÚL LÓPEZ SÁNCHEZ FTE A VIÑEDOS</t>
  </si>
  <si>
    <t>PERIFERICO RAÚL LÓPEZ SÁNCHEZ FTE A JHON DEERE</t>
  </si>
  <si>
    <t>PERIFERICO RAÚL LÓPEZ SÁNCHEZ SOBRE PUENTE UANE</t>
  </si>
  <si>
    <t>PERIFERICO RAÚL LÓPEZ SÁNCHEZ FTE A GALERIAS</t>
  </si>
  <si>
    <t>PERIFERICO RAÚL LÓPEZ SÁCHEZ Y C. EL TAJITO</t>
  </si>
  <si>
    <t>PERIFERICO RAÚL LÓPEZ SÁNCHEZ Y CALLEJON LA PERLA</t>
  </si>
  <si>
    <t>PERIFERICO RAÚL LÓPEZ SÁNCHEZ Y PORFIRIO DIAZ ORDAZ</t>
  </si>
  <si>
    <t>PERIFERICO RAÚL LÓPEZ SÁNCHEZ Y C. SALTILO</t>
  </si>
  <si>
    <t>IRREGULAR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</si>
</sst>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55">
    <xf numFmtId="0" fontId="0" fillId="0" borderId="0" xfId="0"/>
    <xf numFmtId="0" fontId="7" fillId="0" borderId="0" xfId="0" applyFont="1" applyAlignment="1"/>
    <xf numFmtId="0" fontId="7" fillId="0" borderId="0" xfId="0" applyFont="1" applyAlignment="1">
      <alignment vertical="center"/>
    </xf>
    <xf numFmtId="0" fontId="10" fillId="0" borderId="0" xfId="2" applyFont="1" applyAlignment="1"/>
    <xf numFmtId="0" fontId="10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quotePrefix="1" applyFont="1" applyAlignment="1"/>
    <xf numFmtId="0" fontId="10" fillId="0" borderId="0" xfId="2" applyFont="1" applyBorder="1" applyAlignment="1"/>
    <xf numFmtId="0" fontId="10" fillId="0" borderId="0" xfId="0" applyFont="1" applyAlignment="1"/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18" xfId="0" applyFont="1" applyBorder="1"/>
    <xf numFmtId="0" fontId="7" fillId="0" borderId="21" xfId="0" applyFont="1" applyBorder="1"/>
    <xf numFmtId="0" fontId="8" fillId="0" borderId="27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2" applyFont="1" applyAlignment="1"/>
    <xf numFmtId="0" fontId="10" fillId="0" borderId="2" xfId="2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/>
    <xf numFmtId="0" fontId="9" fillId="0" borderId="0" xfId="2" quotePrefix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3" fontId="10" fillId="2" borderId="5" xfId="2" applyNumberFormat="1" applyFont="1" applyFill="1" applyBorder="1" applyAlignment="1">
      <alignment horizontal="center" vertical="center"/>
    </xf>
    <xf numFmtId="0" fontId="7" fillId="0" borderId="39" xfId="2" applyFont="1" applyFill="1" applyBorder="1" applyAlignment="1">
      <alignment horizontal="center" vertical="center" wrapText="1" readingOrder="1"/>
    </xf>
    <xf numFmtId="0" fontId="7" fillId="0" borderId="0" xfId="2" applyFont="1" applyFill="1" applyAlignment="1">
      <alignment vertical="center"/>
    </xf>
    <xf numFmtId="0" fontId="10" fillId="0" borderId="2" xfId="2" applyFont="1" applyFill="1" applyBorder="1" applyAlignment="1">
      <alignment horizontal="center" vertical="center" wrapText="1"/>
    </xf>
    <xf numFmtId="20" fontId="10" fillId="0" borderId="2" xfId="2" applyNumberFormat="1" applyFont="1" applyFill="1" applyBorder="1" applyAlignment="1">
      <alignment horizontal="center" vertical="center" wrapText="1"/>
    </xf>
    <xf numFmtId="0" fontId="9" fillId="0" borderId="40" xfId="2" applyFont="1" applyFill="1" applyBorder="1" applyAlignment="1">
      <alignment horizontal="center" vertical="center" wrapText="1"/>
    </xf>
    <xf numFmtId="3" fontId="9" fillId="0" borderId="41" xfId="2" applyNumberFormat="1" applyFont="1" applyFill="1" applyBorder="1" applyAlignment="1">
      <alignment horizontal="center" vertical="center" wrapText="1"/>
    </xf>
    <xf numFmtId="0" fontId="7" fillId="0" borderId="0" xfId="2" applyFont="1" applyFill="1" applyAlignment="1"/>
    <xf numFmtId="3" fontId="9" fillId="0" borderId="0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/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9" fontId="0" fillId="0" borderId="25" xfId="0" applyNumberFormat="1" applyBorder="1" applyAlignment="1">
      <alignment horizontal="center"/>
    </xf>
    <xf numFmtId="9" fontId="0" fillId="0" borderId="30" xfId="0" applyNumberFormat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0" fontId="13" fillId="2" borderId="0" xfId="0" applyFont="1" applyFill="1" applyBorder="1"/>
    <xf numFmtId="0" fontId="13" fillId="0" borderId="0" xfId="0" applyFont="1"/>
    <xf numFmtId="0" fontId="13" fillId="0" borderId="0" xfId="0" applyFont="1" applyBorder="1" applyAlignment="1"/>
    <xf numFmtId="0" fontId="13" fillId="0" borderId="0" xfId="0" applyFont="1" applyAlignment="1"/>
    <xf numFmtId="0" fontId="13" fillId="2" borderId="0" xfId="0" applyFont="1" applyFill="1" applyBorder="1" applyAlignment="1"/>
    <xf numFmtId="0" fontId="14" fillId="0" borderId="8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/>
    </xf>
    <xf numFmtId="0" fontId="8" fillId="0" borderId="13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/>
    </xf>
    <xf numFmtId="0" fontId="7" fillId="0" borderId="20" xfId="2" applyFont="1" applyFill="1" applyBorder="1" applyAlignment="1">
      <alignment horizontal="center"/>
    </xf>
    <xf numFmtId="0" fontId="7" fillId="0" borderId="24" xfId="2" applyFont="1" applyFill="1" applyBorder="1" applyAlignment="1">
      <alignment horizontal="center"/>
    </xf>
    <xf numFmtId="0" fontId="7" fillId="0" borderId="25" xfId="2" applyFont="1" applyFill="1" applyBorder="1" applyAlignment="1">
      <alignment horizontal="center"/>
    </xf>
    <xf numFmtId="0" fontId="8" fillId="0" borderId="0" xfId="2" applyFont="1" applyFill="1" applyAlignment="1">
      <alignment horizontal="center" wrapText="1"/>
    </xf>
    <xf numFmtId="0" fontId="11" fillId="0" borderId="0" xfId="2" applyFont="1" applyAlignment="1"/>
    <xf numFmtId="0" fontId="12" fillId="0" borderId="0" xfId="0" applyFont="1" applyAlignment="1">
      <alignment wrapText="1"/>
    </xf>
    <xf numFmtId="0" fontId="16" fillId="0" borderId="2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7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24" xfId="0" quotePrefix="1" applyFont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0" xfId="0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15" fillId="0" borderId="0" xfId="0" applyFont="1" applyAlignment="1"/>
    <xf numFmtId="0" fontId="20" fillId="0" borderId="0" xfId="0" applyFont="1" applyAlignment="1"/>
    <xf numFmtId="0" fontId="9" fillId="2" borderId="0" xfId="0" applyFont="1" applyFill="1" applyAlignment="1"/>
    <xf numFmtId="0" fontId="21" fillId="0" borderId="19" xfId="0" applyFont="1" applyFill="1" applyBorder="1" applyAlignment="1">
      <alignment horizontal="center"/>
    </xf>
    <xf numFmtId="9" fontId="21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9" fontId="21" fillId="0" borderId="1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21" fillId="0" borderId="1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18" fillId="0" borderId="26" xfId="0" applyFont="1" applyFill="1" applyBorder="1" applyAlignment="1">
      <alignment horizontal="center" vertical="center" wrapText="1"/>
    </xf>
    <xf numFmtId="1" fontId="18" fillId="0" borderId="27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23" fillId="0" borderId="0" xfId="0" applyFont="1"/>
    <xf numFmtId="0" fontId="10" fillId="0" borderId="18" xfId="0" applyFont="1" applyBorder="1"/>
    <xf numFmtId="0" fontId="10" fillId="0" borderId="21" xfId="0" applyFont="1" applyBorder="1"/>
    <xf numFmtId="0" fontId="10" fillId="0" borderId="24" xfId="0" applyFont="1" applyBorder="1"/>
    <xf numFmtId="0" fontId="9" fillId="0" borderId="2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4" fillId="0" borderId="39" xfId="2" applyFont="1" applyFill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7" fillId="0" borderId="48" xfId="2" applyFont="1" applyFill="1" applyBorder="1" applyAlignment="1">
      <alignment horizontal="center" vertical="center" wrapText="1" readingOrder="1"/>
    </xf>
    <xf numFmtId="0" fontId="9" fillId="0" borderId="49" xfId="2" applyFont="1" applyFill="1" applyBorder="1" applyAlignment="1">
      <alignment horizontal="center" vertical="center" wrapText="1"/>
    </xf>
    <xf numFmtId="3" fontId="9" fillId="0" borderId="50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/>
    </xf>
    <xf numFmtId="0" fontId="25" fillId="0" borderId="39" xfId="2" applyFont="1" applyFill="1" applyBorder="1" applyAlignment="1">
      <alignment horizontal="center" vertical="center" wrapText="1" readingOrder="1"/>
    </xf>
    <xf numFmtId="0" fontId="20" fillId="0" borderId="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0" fillId="0" borderId="0" xfId="0" applyFont="1"/>
    <xf numFmtId="0" fontId="26" fillId="0" borderId="0" xfId="0" applyFont="1"/>
    <xf numFmtId="0" fontId="26" fillId="0" borderId="21" xfId="0" applyFont="1" applyBorder="1"/>
    <xf numFmtId="0" fontId="7" fillId="0" borderId="39" xfId="2" quotePrefix="1" applyFont="1" applyFill="1" applyBorder="1" applyAlignment="1">
      <alignment horizontal="center" vertical="center" wrapText="1" readingOrder="1"/>
    </xf>
    <xf numFmtId="0" fontId="9" fillId="0" borderId="3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3" xfId="0" applyFont="1" applyBorder="1"/>
    <xf numFmtId="0" fontId="26" fillId="0" borderId="14" xfId="0" applyFont="1" applyBorder="1" applyAlignment="1">
      <alignment horizontal="center"/>
    </xf>
    <xf numFmtId="0" fontId="9" fillId="0" borderId="18" xfId="2" applyFont="1" applyBorder="1" applyAlignment="1">
      <alignment vertical="center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 applyAlignment="1">
      <alignment vertical="center"/>
    </xf>
    <xf numFmtId="0" fontId="9" fillId="0" borderId="4" xfId="2" applyFont="1" applyBorder="1" applyAlignment="1">
      <alignment horizontal="center" vertical="center"/>
    </xf>
    <xf numFmtId="0" fontId="9" fillId="0" borderId="24" xfId="2" applyFont="1" applyBorder="1" applyAlignment="1"/>
    <xf numFmtId="0" fontId="9" fillId="0" borderId="25" xfId="2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28" fillId="0" borderId="23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8" fillId="0" borderId="0" xfId="0" applyFont="1"/>
    <xf numFmtId="0" fontId="20" fillId="0" borderId="42" xfId="0" applyFont="1" applyBorder="1" applyAlignment="1"/>
    <xf numFmtId="0" fontId="20" fillId="0" borderId="24" xfId="0" applyFont="1" applyBorder="1" applyAlignment="1"/>
    <xf numFmtId="0" fontId="10" fillId="0" borderId="35" xfId="0" applyFont="1" applyBorder="1" applyAlignment="1"/>
    <xf numFmtId="0" fontId="10" fillId="0" borderId="36" xfId="0" applyFont="1" applyBorder="1" applyAlignment="1"/>
    <xf numFmtId="0" fontId="20" fillId="0" borderId="21" xfId="0" applyFont="1" applyBorder="1" applyAlignment="1"/>
    <xf numFmtId="3" fontId="26" fillId="0" borderId="3" xfId="0" applyNumberFormat="1" applyFont="1" applyBorder="1" applyAlignment="1">
      <alignment horizontal="center"/>
    </xf>
    <xf numFmtId="0" fontId="26" fillId="0" borderId="21" xfId="0" applyFont="1" applyBorder="1" applyAlignment="1">
      <alignment wrapText="1"/>
    </xf>
    <xf numFmtId="0" fontId="26" fillId="0" borderId="3" xfId="0" applyFont="1" applyBorder="1" applyAlignment="1">
      <alignment horizontal="center" wrapText="1"/>
    </xf>
    <xf numFmtId="0" fontId="26" fillId="0" borderId="0" xfId="0" applyFont="1" applyAlignment="1">
      <alignment wrapText="1"/>
    </xf>
    <xf numFmtId="0" fontId="9" fillId="0" borderId="43" xfId="2" applyFont="1" applyBorder="1" applyAlignment="1">
      <alignment vertical="center"/>
    </xf>
    <xf numFmtId="0" fontId="9" fillId="0" borderId="12" xfId="2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49" fontId="10" fillId="0" borderId="20" xfId="0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vertical="center" wrapText="1"/>
    </xf>
    <xf numFmtId="0" fontId="10" fillId="0" borderId="2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vertical="center" wrapText="1"/>
    </xf>
    <xf numFmtId="0" fontId="18" fillId="0" borderId="22" xfId="2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0" fontId="10" fillId="0" borderId="2" xfId="0" quotePrefix="1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center" vertical="center"/>
    </xf>
    <xf numFmtId="0" fontId="7" fillId="3" borderId="37" xfId="0" applyFont="1" applyFill="1" applyBorder="1"/>
    <xf numFmtId="0" fontId="0" fillId="3" borderId="1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2" applyFont="1" applyAlignment="1">
      <alignment horizontal="center"/>
    </xf>
    <xf numFmtId="0" fontId="9" fillId="4" borderId="15" xfId="2" applyFont="1" applyFill="1" applyBorder="1" applyAlignment="1">
      <alignment horizontal="center" vertical="center" wrapText="1"/>
    </xf>
    <xf numFmtId="0" fontId="0" fillId="4" borderId="16" xfId="0" applyFill="1" applyBorder="1"/>
    <xf numFmtId="0" fontId="0" fillId="4" borderId="17" xfId="0" applyFill="1" applyBorder="1"/>
    <xf numFmtId="3" fontId="9" fillId="0" borderId="0" xfId="2" applyNumberFormat="1" applyFont="1" applyFill="1" applyBorder="1" applyAlignment="1">
      <alignment horizontal="center" vertical="center"/>
    </xf>
    <xf numFmtId="0" fontId="8" fillId="4" borderId="15" xfId="2" applyFont="1" applyFill="1" applyBorder="1" applyAlignment="1">
      <alignment horizontal="center" wrapText="1"/>
    </xf>
    <xf numFmtId="0" fontId="8" fillId="4" borderId="17" xfId="2" applyFont="1" applyFill="1" applyBorder="1" applyAlignment="1">
      <alignment horizontal="center" wrapText="1"/>
    </xf>
    <xf numFmtId="0" fontId="8" fillId="3" borderId="32" xfId="2" applyFont="1" applyFill="1" applyBorder="1" applyAlignment="1">
      <alignment horizontal="center" wrapText="1"/>
    </xf>
    <xf numFmtId="0" fontId="8" fillId="3" borderId="34" xfId="2" applyFont="1" applyFill="1" applyBorder="1" applyAlignment="1">
      <alignment horizontal="center" wrapText="1"/>
    </xf>
    <xf numFmtId="49" fontId="8" fillId="3" borderId="0" xfId="2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49" fontId="8" fillId="3" borderId="35" xfId="0" applyNumberFormat="1" applyFont="1" applyFill="1" applyBorder="1" applyAlignment="1">
      <alignment horizontal="center"/>
    </xf>
    <xf numFmtId="49" fontId="8" fillId="3" borderId="0" xfId="0" applyNumberFormat="1" applyFont="1" applyFill="1" applyBorder="1" applyAlignment="1">
      <alignment horizontal="center"/>
    </xf>
    <xf numFmtId="49" fontId="8" fillId="3" borderId="36" xfId="0" applyNumberFormat="1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37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49" fontId="14" fillId="0" borderId="15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22" fillId="3" borderId="15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/>
    </xf>
  </cellXfs>
  <cellStyles count="12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7"/>
    <cellStyle name="Normal 3 2 2 2" xfId="9"/>
    <cellStyle name="Normal 3 2 3" xfId="6"/>
    <cellStyle name="Normal 3 2 3 2" xfId="8"/>
    <cellStyle name="Normal 3 2 3 2 2" xfId="10"/>
    <cellStyle name="Normal 3 2 3 2 3" xfId="11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MAY/18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318</c:v>
                </c:pt>
                <c:pt idx="1">
                  <c:v>21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MAY/17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392</c:v>
                </c:pt>
                <c:pt idx="1">
                  <c:v>19</c:v>
                </c:pt>
                <c:pt idx="2">
                  <c:v>16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48806144"/>
        <c:axId val="161730496"/>
        <c:axId val="0"/>
      </c:bar3DChart>
      <c:catAx>
        <c:axId val="14880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1730496"/>
        <c:crosses val="autoZero"/>
        <c:auto val="1"/>
        <c:lblAlgn val="ctr"/>
        <c:lblOffset val="100"/>
        <c:noMultiLvlLbl val="0"/>
      </c:catAx>
      <c:valAx>
        <c:axId val="161730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8806144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66" l="0.70000000000000062" r="0.70000000000000062" t="0.75000000000001266" header="0.30000000000000032" footer="0.30000000000000032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MAY/18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27</c:v>
                </c:pt>
                <c:pt idx="3">
                  <c:v>43</c:v>
                </c:pt>
                <c:pt idx="4">
                  <c:v>69</c:v>
                </c:pt>
                <c:pt idx="5">
                  <c:v>208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MAY/17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35</c:v>
                </c:pt>
                <c:pt idx="3">
                  <c:v>54</c:v>
                </c:pt>
                <c:pt idx="4">
                  <c:v>71</c:v>
                </c:pt>
                <c:pt idx="5">
                  <c:v>267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58144000"/>
        <c:axId val="161733952"/>
        <c:axId val="0"/>
      </c:bar3DChart>
      <c:catAx>
        <c:axId val="158144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1733952"/>
        <c:crosses val="autoZero"/>
        <c:auto val="1"/>
        <c:lblAlgn val="ctr"/>
        <c:lblOffset val="100"/>
        <c:noMultiLvlLbl val="0"/>
      </c:catAx>
      <c:valAx>
        <c:axId val="16173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58144000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124352"/>
        <c:axId val="250909184"/>
        <c:axId val="0"/>
      </c:bar3DChart>
      <c:catAx>
        <c:axId val="1851243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0909184"/>
        <c:crosses val="autoZero"/>
        <c:auto val="1"/>
        <c:lblAlgn val="ctr"/>
        <c:lblOffset val="100"/>
        <c:noMultiLvlLbl val="0"/>
      </c:catAx>
      <c:valAx>
        <c:axId val="25090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12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251840"/>
        <c:axId val="182346304"/>
        <c:axId val="0"/>
      </c:bar3DChart>
      <c:catAx>
        <c:axId val="185251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2346304"/>
        <c:crosses val="autoZero"/>
        <c:auto val="1"/>
        <c:lblAlgn val="ctr"/>
        <c:lblOffset val="100"/>
        <c:noMultiLvlLbl val="0"/>
      </c:catAx>
      <c:valAx>
        <c:axId val="18234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25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796"/>
          <c:w val="0.81388888888889765"/>
          <c:h val="0.61724140781616121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22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37500000000001E-2"/>
          <c:y val="3.2599837000815028E-2"/>
          <c:w val="0.96562500000000084"/>
          <c:h val="0.813941692496262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MAY/18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DETENIDOS!$A$13:$A$15</c15:sqref>
                  </c15:fullRef>
                </c:ext>
              </c:extLst>
            </c:strRef>
          </c:cat>
          <c:val>
            <c:numRef>
              <c:f>DETENIDOS!$B$13:$B$14</c:f>
              <c:numCache>
                <c:formatCode>General</c:formatCode>
                <c:ptCount val="2"/>
                <c:pt idx="0">
                  <c:v>787</c:v>
                </c:pt>
                <c:pt idx="1">
                  <c:v>180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DETENIDOS!$B$13:$B$15</c15:sqref>
                  </c15:fullRef>
                </c:ext>
              </c:extLst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DETENIDOS!$B$15</c15:sqref>
                  <c15:dLbl>
                    <c:idx val="1"/>
                    <c:layout>
                      <c:manualLayout>
                        <c:x val="0"/>
                        <c:y val="-3.47593582887702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MAY/17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DETENIDOS!$A$13:$A$15</c15:sqref>
                  </c15:fullRef>
                </c:ext>
              </c:extLst>
            </c:strRef>
          </c:cat>
          <c:val>
            <c:numRef>
              <c:f>DETENIDOS!$C$13:$C$14</c:f>
              <c:numCache>
                <c:formatCode>General</c:formatCode>
                <c:ptCount val="2"/>
                <c:pt idx="0">
                  <c:v>781</c:v>
                </c:pt>
                <c:pt idx="1">
                  <c:v>365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DETENIDOS!$C$13:$C$15</c15:sqref>
                  </c15:fullRef>
                </c:ext>
              </c:extLst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DETENIDOS!$C$15</c15:sqref>
                  <c15:dLbl>
                    <c:idx val="1"/>
                    <c:layout>
                      <c:manualLayout>
                        <c:x val="0"/>
                        <c:y val="-2.406417112299464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87567104"/>
        <c:axId val="183649408"/>
        <c:axId val="0"/>
      </c:bar3DChart>
      <c:catAx>
        <c:axId val="18756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3649408"/>
        <c:crosses val="autoZero"/>
        <c:auto val="1"/>
        <c:lblAlgn val="ctr"/>
        <c:lblOffset val="100"/>
        <c:noMultiLvlLbl val="0"/>
      </c:catAx>
      <c:valAx>
        <c:axId val="183649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7567104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277" l="0.70000000000000062" r="0.70000000000000062" t="0.75000000000001277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226950354609915E-2"/>
          <c:y val="0.10111124570967102"/>
          <c:w val="0.93888888888888944"/>
          <c:h val="0.709880431612715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'AREA MEDICA'!$B$13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MEDICA'!$C$13</c:f>
              <c:numCache>
                <c:formatCode>#,##0</c:formatCode>
                <c:ptCount val="1"/>
                <c:pt idx="0">
                  <c:v>979</c:v>
                </c:pt>
              </c:numCache>
            </c:numRef>
          </c:val>
        </c:ser>
        <c:ser>
          <c:idx val="1"/>
          <c:order val="1"/>
          <c:tx>
            <c:strRef>
              <c:f>'AREA MEDICA'!$B$15</c:f>
              <c:strCache>
                <c:ptCount val="1"/>
                <c:pt idx="0">
                  <c:v>Peritos a consignar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MEDICA'!$C$15</c:f>
              <c:numCache>
                <c:formatCode>General</c:formatCode>
                <c:ptCount val="1"/>
                <c:pt idx="0">
                  <c:v>136</c:v>
                </c:pt>
              </c:numCache>
            </c:numRef>
          </c:val>
        </c:ser>
        <c:ser>
          <c:idx val="2"/>
          <c:order val="2"/>
          <c:tx>
            <c:strRef>
              <c:f>'AREA MEDICA'!$B$16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MEDICA'!$C$16</c:f>
              <c:numCache>
                <c:formatCode>General</c:formatCode>
                <c:ptCount val="1"/>
                <c:pt idx="0">
                  <c:v>128</c:v>
                </c:pt>
              </c:numCache>
            </c:numRef>
          </c:val>
        </c:ser>
        <c:ser>
          <c:idx val="3"/>
          <c:order val="3"/>
          <c:tx>
            <c:strRef>
              <c:f>'AREA MEDICA'!$B$19</c:f>
              <c:strCache>
                <c:ptCount val="1"/>
                <c:pt idx="0">
                  <c:v>Consultas Médicas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MEDICA'!$C$19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</c:ser>
        <c:ser>
          <c:idx val="4"/>
          <c:order val="4"/>
          <c:tx>
            <c:strRef>
              <c:f>'AREA MEDICA'!$B$20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MEDICA'!$C$20</c:f>
              <c:numCache>
                <c:formatCode>General</c:formatCode>
                <c:ptCount val="1"/>
                <c:pt idx="0">
                  <c:v>517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81991424"/>
        <c:axId val="188809216"/>
        <c:axId val="0"/>
      </c:bar3DChart>
      <c:catAx>
        <c:axId val="181991424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8809216"/>
        <c:crosses val="autoZero"/>
        <c:auto val="1"/>
        <c:lblAlgn val="ctr"/>
        <c:lblOffset val="100"/>
        <c:noMultiLvlLbl val="0"/>
      </c:catAx>
      <c:valAx>
        <c:axId val="1888092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199142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82386688"/>
        <c:axId val="188813824"/>
        <c:axId val="0"/>
      </c:bar3DChart>
      <c:catAx>
        <c:axId val="182386688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8813824"/>
        <c:crosses val="autoZero"/>
        <c:auto val="1"/>
        <c:lblAlgn val="ctr"/>
        <c:lblOffset val="100"/>
        <c:noMultiLvlLbl val="0"/>
      </c:catAx>
      <c:valAx>
        <c:axId val="188813824"/>
        <c:scaling>
          <c:orientation val="minMax"/>
          <c:min val="5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2386688"/>
        <c:crosses val="autoZero"/>
        <c:crossBetween val="between"/>
        <c:majorUnit val="1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</xdr:row>
      <xdr:rowOff>88901</xdr:rowOff>
    </xdr:from>
    <xdr:to>
      <xdr:col>1</xdr:col>
      <xdr:colOff>1409700</xdr:colOff>
      <xdr:row>10</xdr:row>
      <xdr:rowOff>101601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4191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571500</xdr:colOff>
      <xdr:row>11</xdr:row>
      <xdr:rowOff>406400</xdr:rowOff>
    </xdr:from>
    <xdr:to>
      <xdr:col>13</xdr:col>
      <xdr:colOff>342900</xdr:colOff>
      <xdr:row>28</xdr:row>
      <xdr:rowOff>25400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673100</xdr:colOff>
      <xdr:row>32</xdr:row>
      <xdr:rowOff>190500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133350</xdr:rowOff>
    </xdr:from>
    <xdr:to>
      <xdr:col>1</xdr:col>
      <xdr:colOff>1000124</xdr:colOff>
      <xdr:row>6</xdr:row>
      <xdr:rowOff>66675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33350"/>
          <a:ext cx="101917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13</xdr:row>
      <xdr:rowOff>38100</xdr:rowOff>
    </xdr:from>
    <xdr:to>
      <xdr:col>13</xdr:col>
      <xdr:colOff>431800</xdr:colOff>
      <xdr:row>23</xdr:row>
      <xdr:rowOff>276225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95250</xdr:rowOff>
    </xdr:from>
    <xdr:to>
      <xdr:col>1</xdr:col>
      <xdr:colOff>771525</xdr:colOff>
      <xdr:row>5</xdr:row>
      <xdr:rowOff>137231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685800" y="9525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1590676</xdr:colOff>
      <xdr:row>19</xdr:row>
      <xdr:rowOff>180975</xdr:rowOff>
    </xdr:from>
    <xdr:to>
      <xdr:col>8</xdr:col>
      <xdr:colOff>600076</xdr:colOff>
      <xdr:row>34</xdr:row>
      <xdr:rowOff>123825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123827</xdr:rowOff>
    </xdr:from>
    <xdr:to>
      <xdr:col>1</xdr:col>
      <xdr:colOff>561975</xdr:colOff>
      <xdr:row>5</xdr:row>
      <xdr:rowOff>66676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554182" y="123827"/>
          <a:ext cx="550718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876300</xdr:colOff>
      <xdr:row>36</xdr:row>
      <xdr:rowOff>47438</xdr:rowOff>
    </xdr:from>
    <xdr:to>
      <xdr:col>29</xdr:col>
      <xdr:colOff>614828</xdr:colOff>
      <xdr:row>39</xdr:row>
      <xdr:rowOff>113626</xdr:rowOff>
    </xdr:to>
    <xdr:pic>
      <xdr:nvPicPr>
        <xdr:cNvPr id="10" name="Imagen 1" descr="E:\LOGOS2014\logo 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202025" y="9039038"/>
          <a:ext cx="2643653" cy="32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38100</xdr:colOff>
      <xdr:row>10</xdr:row>
      <xdr:rowOff>95249</xdr:rowOff>
    </xdr:from>
    <xdr:to>
      <xdr:col>23</xdr:col>
      <xdr:colOff>123825</xdr:colOff>
      <xdr:row>23</xdr:row>
      <xdr:rowOff>257174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</xdr:col>
      <xdr:colOff>790574</xdr:colOff>
      <xdr:row>5</xdr:row>
      <xdr:rowOff>47624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"/>
          <a:ext cx="923924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62" tableBorderDxfId="61">
  <autoFilter ref="B13:D22"/>
  <tableColumns count="3">
    <tableColumn id="1" name="CONCEPTO" dataDxfId="60"/>
    <tableColumn id="2" name="MAY/18" dataDxfId="59"/>
    <tableColumn id="3" name="MAY/17" dataDxfId="58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9" name="Tabla9" displayName="Tabla9" ref="B26:G36" totalsRowShown="0" headerRowDxfId="14" tableBorderDxfId="13">
  <autoFilter ref="B26:G36"/>
  <tableColumns count="6">
    <tableColumn id="1" name="Columna1"/>
    <tableColumn id="2" name="ASUNTOS INTERNOS"/>
    <tableColumn id="3" name="JUZGADO I"/>
    <tableColumn id="4" name="JUZGADO III"/>
    <tableColumn id="5" name="JUZGADO IV"/>
    <tableColumn id="6" name="TOTAL" dataDxfId="12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28" name="Tabla28" displayName="Tabla28" ref="Z11:AB18" totalsRowShown="0" headerRowDxfId="11" dataDxfId="10" tableBorderDxfId="9">
  <autoFilter ref="Z11:AB18"/>
  <tableColumns count="3">
    <tableColumn id="1" name="Columna1" dataDxfId="8"/>
    <tableColumn id="2" name="RECIBIDOS" dataDxfId="7"/>
    <tableColumn id="3" name="CONCLUIDOS" dataDxfId="6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57" dataDxfId="55" headerRowBorderDxfId="56" tableBorderDxfId="54">
  <autoFilter ref="B14:D22"/>
  <sortState ref="B18:D25">
    <sortCondition ref="C18:C25"/>
  </sortState>
  <tableColumns count="3">
    <tableColumn id="1" name="CONCEPTOS" dataDxfId="53" dataCellStyle="Normal 2"/>
    <tableColumn id="2" name="MAY/18" dataDxfId="52" dataCellStyle="Normal 2"/>
    <tableColumn id="3" name="MAY/17" dataDxfId="51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20" name="Tabla1521" displayName="Tabla1521" ref="B11:C37" totalsRowShown="0" headerRowDxfId="50" dataDxfId="48" headerRowBorderDxfId="49" tableBorderDxfId="47" headerRowCellStyle="Normal 2" dataCellStyle="Normal 2">
  <autoFilter ref="B11:C37"/>
  <tableColumns count="2">
    <tableColumn id="1" name="HORA" dataDxfId="46"/>
    <tableColumn id="2" name="ESTADO  DE EBRIEDAD" dataDxfId="45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21" name="Tabla152122" displayName="Tabla152122" ref="B45:C63" totalsRowShown="0" headerRowDxfId="44" dataDxfId="42" headerRowBorderDxfId="43" tableBorderDxfId="41" headerRowCellStyle="Normal 2" dataCellStyle="Normal 2">
  <autoFilter ref="B45:C63"/>
  <tableColumns count="2">
    <tableColumn id="1" name="EDAD" dataDxfId="40"/>
    <tableColumn id="2" name="ESTADO  DE EBRIEDAD" dataDxfId="39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22" name="Tabla22" displayName="Tabla22" ref="B68:C70" totalsRowShown="0" headerRowDxfId="38" dataDxfId="36" headerRowBorderDxfId="37" tableBorderDxfId="35" totalsRowBorderDxfId="34" headerRowCellStyle="Normal 2">
  <autoFilter ref="B68:C70"/>
  <tableColumns count="2">
    <tableColumn id="1" name="GENERO " dataDxfId="33" dataCellStyle="Normal 2"/>
    <tableColumn id="2" name="E.E." dataDxfId="32" dataCellStyle="Normal 2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6" name="Tabla16" displayName="Tabla16" ref="B11:C41" totalsRowShown="0" headerRowDxfId="5" headerRowBorderDxfId="4" tableBorderDxfId="3" totalsRowBorderDxfId="2">
  <autoFilter ref="B11:C41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3" name="Tabla14" displayName="Tabla14" ref="A12:C17" totalsRowShown="0" headerRowDxfId="31" dataDxfId="29" headerRowBorderDxfId="30" tableBorderDxfId="28">
  <autoFilter ref="A12:C17"/>
  <tableColumns count="3">
    <tableColumn id="1" name="CONCEPTO" dataDxfId="27"/>
    <tableColumn id="2" name="MAY/18" dataDxfId="26"/>
    <tableColumn id="3" name="MAY/17" dataDxfId="25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14" name="Tabla18" displayName="Tabla18" ref="B10:C20" totalsRowShown="0" tableBorderDxfId="24">
  <autoFilter ref="B10:C20"/>
  <tableColumns count="2">
    <tableColumn id="1" name="Columna1" dataDxfId="23"/>
    <tableColumn id="2" name="Columna2" dataDxfId="22"/>
  </tableColumns>
  <tableStyleInfo name="TableStyleMedium13" showFirstColumn="0" showLastColumn="0" showRowStripes="1" showColumnStripes="0"/>
</table>
</file>

<file path=xl/tables/table9.xml><?xml version="1.0" encoding="utf-8"?>
<table xmlns="http://schemas.openxmlformats.org/spreadsheetml/2006/main" id="8" name="Tabla8" displayName="Tabla8" ref="B13:G22" totalsRowShown="0" headerRowDxfId="21" tableBorderDxfId="20">
  <autoFilter ref="B13:G22"/>
  <tableColumns count="6">
    <tableColumn id="1" name="Columna1"/>
    <tableColumn id="2" name="ASUNTOS INTERNOS" dataDxfId="19"/>
    <tableColumn id="3" name="COLEGIADO" dataDxfId="18"/>
    <tableColumn id="4" name="JUZGADO III" dataDxfId="17"/>
    <tableColumn id="5" name="JUZGADO IV" dataDxfId="16"/>
    <tableColumn id="6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10" zoomScale="75" zoomScaleNormal="75" zoomScaleSheetLayoutView="75" zoomScalePageLayoutView="75" workbookViewId="0">
      <selection activeCell="H31" sqref="H31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/>
    <row r="2" spans="2:14">
      <c r="B2" s="2"/>
      <c r="C2" s="2"/>
      <c r="D2" s="2"/>
    </row>
    <row r="3" spans="2:14">
      <c r="B3" s="2"/>
      <c r="C3" s="2"/>
      <c r="D3" s="2"/>
    </row>
    <row r="4" spans="2:14">
      <c r="B4" s="2"/>
      <c r="C4" s="2"/>
      <c r="D4" s="2"/>
    </row>
    <row r="5" spans="2:14">
      <c r="B5" s="2"/>
      <c r="C5" s="2"/>
      <c r="D5" s="2"/>
    </row>
    <row r="6" spans="2:14">
      <c r="B6" s="2"/>
      <c r="C6" s="2"/>
      <c r="D6" s="2"/>
    </row>
    <row r="7" spans="2:14">
      <c r="B7" s="2"/>
      <c r="C7" s="2"/>
      <c r="D7" s="2"/>
    </row>
    <row r="8" spans="2:14">
      <c r="B8" s="2"/>
      <c r="C8" s="2"/>
      <c r="D8" s="2"/>
    </row>
    <row r="9" spans="2:14">
      <c r="B9" s="2"/>
      <c r="C9" s="2"/>
      <c r="D9" s="2"/>
    </row>
    <row r="10" spans="2:14">
      <c r="B10" s="2"/>
      <c r="C10" s="2"/>
      <c r="D10" s="2"/>
    </row>
    <row r="11" spans="2:14" ht="33" customHeight="1">
      <c r="B11" s="215" t="s">
        <v>126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</row>
    <row r="12" spans="2:14" ht="34.5" customHeight="1" thickBot="1">
      <c r="B12" s="2"/>
      <c r="C12" s="2"/>
      <c r="D12" s="101"/>
    </row>
    <row r="13" spans="2:14" ht="21" customHeight="1">
      <c r="B13" s="102" t="s">
        <v>0</v>
      </c>
      <c r="C13" s="103" t="s">
        <v>125</v>
      </c>
      <c r="D13" s="103" t="s">
        <v>121</v>
      </c>
    </row>
    <row r="14" spans="2:14" ht="30.95" customHeight="1">
      <c r="B14" s="104" t="s">
        <v>1</v>
      </c>
      <c r="C14" s="142">
        <v>318</v>
      </c>
      <c r="D14" s="142">
        <v>392</v>
      </c>
    </row>
    <row r="15" spans="2:14" ht="30.95" customHeight="1">
      <c r="B15" s="104" t="s">
        <v>2</v>
      </c>
      <c r="C15" s="142">
        <v>21</v>
      </c>
      <c r="D15" s="142">
        <v>19</v>
      </c>
    </row>
    <row r="16" spans="2:14" ht="30.95" customHeight="1">
      <c r="B16" s="104" t="s">
        <v>3</v>
      </c>
      <c r="C16" s="142">
        <v>7</v>
      </c>
      <c r="D16" s="142">
        <v>16</v>
      </c>
    </row>
    <row r="17" spans="2:5" ht="30.95" customHeight="1">
      <c r="B17" s="104" t="s">
        <v>4</v>
      </c>
      <c r="C17" s="142">
        <v>2</v>
      </c>
      <c r="D17" s="142">
        <v>3</v>
      </c>
    </row>
    <row r="18" spans="2:5" ht="12.75" customHeight="1">
      <c r="B18" s="105"/>
      <c r="C18" s="158"/>
      <c r="D18" s="158"/>
    </row>
    <row r="19" spans="2:5" ht="30.95" customHeight="1">
      <c r="B19" s="106" t="s">
        <v>5</v>
      </c>
      <c r="C19" s="188">
        <f>C14+C15+C16+C17</f>
        <v>348</v>
      </c>
      <c r="D19" s="188">
        <f>D14+D15+D16+D17</f>
        <v>430</v>
      </c>
    </row>
    <row r="20" spans="2:5" ht="12.75" customHeight="1" thickBot="1">
      <c r="B20" s="107"/>
      <c r="C20" s="158"/>
      <c r="D20" s="158"/>
    </row>
    <row r="21" spans="2:5" ht="30.95" customHeight="1" thickTop="1">
      <c r="B21" s="104" t="s">
        <v>6</v>
      </c>
      <c r="C21" s="142">
        <v>196</v>
      </c>
      <c r="D21" s="142">
        <v>141</v>
      </c>
    </row>
    <row r="22" spans="2:5" ht="30.95" customHeight="1" thickBot="1">
      <c r="B22" s="108" t="s">
        <v>7</v>
      </c>
      <c r="C22" s="159">
        <v>2</v>
      </c>
      <c r="D22" s="159">
        <v>2</v>
      </c>
    </row>
    <row r="23" spans="2:5" ht="9" customHeight="1">
      <c r="E23" s="100"/>
    </row>
    <row r="24" spans="2:5">
      <c r="E24" s="100"/>
    </row>
    <row r="25" spans="2:5">
      <c r="E25" s="100"/>
    </row>
    <row r="26" spans="2:5">
      <c r="E26" s="100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>&amp;L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2"/>
  <sheetViews>
    <sheetView showGridLines="0" view="pageLayout" topLeftCell="A13" zoomScale="75" zoomScaleNormal="50" zoomScaleSheetLayoutView="75" zoomScalePageLayoutView="75" workbookViewId="0">
      <selection activeCell="G34" sqref="G34"/>
    </sheetView>
  </sheetViews>
  <sheetFormatPr baseColWidth="10" defaultRowHeight="15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>
      <c r="B9" s="216" t="s">
        <v>127</v>
      </c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93"/>
      <c r="Q9" s="93"/>
    </row>
    <row r="12" spans="2:17">
      <c r="B12" s="7"/>
    </row>
    <row r="13" spans="2:17" ht="11.1" customHeight="1" thickBot="1">
      <c r="B13" s="4"/>
      <c r="C13" s="4"/>
      <c r="D13" s="4"/>
    </row>
    <row r="14" spans="2:17" ht="36" customHeight="1">
      <c r="B14" s="192" t="s">
        <v>12</v>
      </c>
      <c r="C14" s="191" t="s">
        <v>125</v>
      </c>
      <c r="D14" s="191" t="s">
        <v>121</v>
      </c>
    </row>
    <row r="15" spans="2:17" ht="30.95" customHeight="1">
      <c r="B15" s="193" t="s">
        <v>10</v>
      </c>
      <c r="C15" s="194">
        <v>1</v>
      </c>
      <c r="D15" s="194">
        <v>2</v>
      </c>
    </row>
    <row r="16" spans="2:17" ht="30.95" customHeight="1">
      <c r="B16" s="193" t="s">
        <v>88</v>
      </c>
      <c r="C16" s="194">
        <v>0</v>
      </c>
      <c r="D16" s="194">
        <v>1</v>
      </c>
    </row>
    <row r="17" spans="2:4" ht="30.95" customHeight="1">
      <c r="B17" s="193" t="s">
        <v>11</v>
      </c>
      <c r="C17" s="194">
        <v>27</v>
      </c>
      <c r="D17" s="194">
        <v>35</v>
      </c>
    </row>
    <row r="18" spans="2:4" ht="30.95" customHeight="1">
      <c r="B18" s="193" t="s">
        <v>114</v>
      </c>
      <c r="C18" s="195">
        <v>43</v>
      </c>
      <c r="D18" s="195">
        <v>54</v>
      </c>
    </row>
    <row r="19" spans="2:4" ht="30.95" customHeight="1">
      <c r="B19" s="193" t="s">
        <v>9</v>
      </c>
      <c r="C19" s="195">
        <v>69</v>
      </c>
      <c r="D19" s="195">
        <v>71</v>
      </c>
    </row>
    <row r="20" spans="2:4" ht="30.95" customHeight="1">
      <c r="B20" s="193" t="s">
        <v>86</v>
      </c>
      <c r="C20" s="195">
        <v>208</v>
      </c>
      <c r="D20" s="195">
        <v>267</v>
      </c>
    </row>
    <row r="21" spans="2:4" ht="12.75" customHeight="1">
      <c r="B21" s="196"/>
      <c r="C21" s="197"/>
      <c r="D21" s="197"/>
    </row>
    <row r="22" spans="2:4" ht="30.95" customHeight="1" thickBot="1">
      <c r="B22" s="198" t="s">
        <v>5</v>
      </c>
      <c r="C22" s="199">
        <f>SUM(C15:C21)</f>
        <v>348</v>
      </c>
      <c r="D22" s="199">
        <f>SUM(D15:D21)</f>
        <v>430</v>
      </c>
    </row>
    <row r="23" spans="2:4" ht="11.1" customHeight="1"/>
    <row r="24" spans="2:4" ht="11.1" customHeight="1"/>
    <row r="25" spans="2:4" ht="12.75" customHeight="1">
      <c r="B25" s="6"/>
    </row>
    <row r="26" spans="2:4" hidden="1"/>
    <row r="27" spans="2:4" ht="15.75" thickBot="1"/>
    <row r="28" spans="2:4" ht="15.75">
      <c r="B28" s="165" t="s">
        <v>104</v>
      </c>
      <c r="C28" s="166">
        <v>73</v>
      </c>
    </row>
    <row r="29" spans="2:4" ht="15.75">
      <c r="B29" s="167" t="s">
        <v>105</v>
      </c>
      <c r="C29" s="168">
        <v>50</v>
      </c>
    </row>
    <row r="30" spans="2:4" ht="23.25" customHeight="1">
      <c r="B30" s="167" t="s">
        <v>123</v>
      </c>
      <c r="C30" s="168">
        <v>10</v>
      </c>
    </row>
    <row r="31" spans="2:4" ht="21" customHeight="1">
      <c r="B31" s="167" t="s">
        <v>108</v>
      </c>
      <c r="C31" s="168">
        <v>33</v>
      </c>
    </row>
    <row r="32" spans="2:4" ht="23.25" customHeight="1">
      <c r="B32" s="167" t="s">
        <v>106</v>
      </c>
      <c r="C32" s="168">
        <v>13</v>
      </c>
    </row>
    <row r="33" spans="2:3" ht="21" customHeight="1">
      <c r="B33" s="167" t="s">
        <v>124</v>
      </c>
      <c r="C33" s="168">
        <v>0</v>
      </c>
    </row>
    <row r="34" spans="2:3" ht="21" customHeight="1">
      <c r="B34" s="167" t="s">
        <v>109</v>
      </c>
      <c r="C34" s="168">
        <v>3</v>
      </c>
    </row>
    <row r="35" spans="2:3" ht="15.75">
      <c r="B35" s="167" t="s">
        <v>111</v>
      </c>
      <c r="C35" s="168">
        <v>4</v>
      </c>
    </row>
    <row r="36" spans="2:3" ht="15.75">
      <c r="B36" s="167" t="s">
        <v>117</v>
      </c>
      <c r="C36" s="168">
        <v>6</v>
      </c>
    </row>
    <row r="37" spans="2:3" ht="15.75">
      <c r="B37" s="167" t="s">
        <v>118</v>
      </c>
      <c r="C37" s="168">
        <v>1</v>
      </c>
    </row>
    <row r="38" spans="2:3" ht="15.75">
      <c r="B38" s="167" t="s">
        <v>110</v>
      </c>
      <c r="C38" s="168">
        <v>15</v>
      </c>
    </row>
    <row r="39" spans="2:3" ht="15.75">
      <c r="B39" s="186" t="s">
        <v>120</v>
      </c>
      <c r="C39" s="187">
        <v>0</v>
      </c>
    </row>
    <row r="40" spans="2:3" ht="16.5" thickBot="1">
      <c r="B40" s="169"/>
      <c r="C40" s="170">
        <f>SUM(C28:C39)</f>
        <v>208</v>
      </c>
    </row>
    <row r="41" spans="2:3">
      <c r="B41" s="5"/>
      <c r="C41" s="5"/>
    </row>
    <row r="42" spans="2:3">
      <c r="B42" s="5"/>
      <c r="C42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workbookViewId="0">
      <selection activeCell="B44" sqref="B44"/>
    </sheetView>
  </sheetViews>
  <sheetFormatPr baseColWidth="10" defaultRowHeight="12.75"/>
  <cols>
    <col min="1" max="1" width="2.5703125" style="42" customWidth="1"/>
    <col min="2" max="2" width="20.7109375" style="42" customWidth="1"/>
    <col min="3" max="3" width="15" style="42" customWidth="1"/>
    <col min="4" max="4" width="18.85546875" style="42" customWidth="1"/>
    <col min="5" max="5" width="19.42578125" style="42" customWidth="1"/>
    <col min="6" max="6" width="21.85546875" style="42" customWidth="1"/>
    <col min="7" max="7" width="15.5703125" style="42" customWidth="1"/>
    <col min="8" max="257" width="11.42578125" style="42"/>
    <col min="258" max="258" width="22.5703125" style="42" customWidth="1"/>
    <col min="259" max="259" width="14.7109375" style="42" customWidth="1"/>
    <col min="260" max="260" width="17.140625" style="42" customWidth="1"/>
    <col min="261" max="261" width="18.42578125" style="42" customWidth="1"/>
    <col min="262" max="262" width="15.42578125" style="42" customWidth="1"/>
    <col min="263" max="263" width="15.5703125" style="42" customWidth="1"/>
    <col min="264" max="513" width="11.42578125" style="42"/>
    <col min="514" max="514" width="22.5703125" style="42" customWidth="1"/>
    <col min="515" max="515" width="14.7109375" style="42" customWidth="1"/>
    <col min="516" max="516" width="17.140625" style="42" customWidth="1"/>
    <col min="517" max="517" width="18.42578125" style="42" customWidth="1"/>
    <col min="518" max="518" width="15.42578125" style="42" customWidth="1"/>
    <col min="519" max="519" width="15.5703125" style="42" customWidth="1"/>
    <col min="520" max="769" width="11.42578125" style="42"/>
    <col min="770" max="770" width="22.5703125" style="42" customWidth="1"/>
    <col min="771" max="771" width="14.7109375" style="42" customWidth="1"/>
    <col min="772" max="772" width="17.140625" style="42" customWidth="1"/>
    <col min="773" max="773" width="18.42578125" style="42" customWidth="1"/>
    <col min="774" max="774" width="15.42578125" style="42" customWidth="1"/>
    <col min="775" max="775" width="15.5703125" style="42" customWidth="1"/>
    <col min="776" max="1025" width="11.42578125" style="42"/>
    <col min="1026" max="1026" width="22.5703125" style="42" customWidth="1"/>
    <col min="1027" max="1027" width="14.7109375" style="42" customWidth="1"/>
    <col min="1028" max="1028" width="17.140625" style="42" customWidth="1"/>
    <col min="1029" max="1029" width="18.42578125" style="42" customWidth="1"/>
    <col min="1030" max="1030" width="15.42578125" style="42" customWidth="1"/>
    <col min="1031" max="1031" width="15.5703125" style="42" customWidth="1"/>
    <col min="1032" max="1281" width="11.42578125" style="42"/>
    <col min="1282" max="1282" width="22.5703125" style="42" customWidth="1"/>
    <col min="1283" max="1283" width="14.7109375" style="42" customWidth="1"/>
    <col min="1284" max="1284" width="17.140625" style="42" customWidth="1"/>
    <col min="1285" max="1285" width="18.42578125" style="42" customWidth="1"/>
    <col min="1286" max="1286" width="15.42578125" style="42" customWidth="1"/>
    <col min="1287" max="1287" width="15.5703125" style="42" customWidth="1"/>
    <col min="1288" max="1537" width="11.42578125" style="42"/>
    <col min="1538" max="1538" width="22.5703125" style="42" customWidth="1"/>
    <col min="1539" max="1539" width="14.7109375" style="42" customWidth="1"/>
    <col min="1540" max="1540" width="17.140625" style="42" customWidth="1"/>
    <col min="1541" max="1541" width="18.42578125" style="42" customWidth="1"/>
    <col min="1542" max="1542" width="15.42578125" style="42" customWidth="1"/>
    <col min="1543" max="1543" width="15.5703125" style="42" customWidth="1"/>
    <col min="1544" max="1793" width="11.42578125" style="42"/>
    <col min="1794" max="1794" width="22.5703125" style="42" customWidth="1"/>
    <col min="1795" max="1795" width="14.7109375" style="42" customWidth="1"/>
    <col min="1796" max="1796" width="17.140625" style="42" customWidth="1"/>
    <col min="1797" max="1797" width="18.42578125" style="42" customWidth="1"/>
    <col min="1798" max="1798" width="15.42578125" style="42" customWidth="1"/>
    <col min="1799" max="1799" width="15.5703125" style="42" customWidth="1"/>
    <col min="1800" max="2049" width="11.42578125" style="42"/>
    <col min="2050" max="2050" width="22.5703125" style="42" customWidth="1"/>
    <col min="2051" max="2051" width="14.7109375" style="42" customWidth="1"/>
    <col min="2052" max="2052" width="17.140625" style="42" customWidth="1"/>
    <col min="2053" max="2053" width="18.42578125" style="42" customWidth="1"/>
    <col min="2054" max="2054" width="15.42578125" style="42" customWidth="1"/>
    <col min="2055" max="2055" width="15.5703125" style="42" customWidth="1"/>
    <col min="2056" max="2305" width="11.42578125" style="42"/>
    <col min="2306" max="2306" width="22.5703125" style="42" customWidth="1"/>
    <col min="2307" max="2307" width="14.7109375" style="42" customWidth="1"/>
    <col min="2308" max="2308" width="17.140625" style="42" customWidth="1"/>
    <col min="2309" max="2309" width="18.42578125" style="42" customWidth="1"/>
    <col min="2310" max="2310" width="15.42578125" style="42" customWidth="1"/>
    <col min="2311" max="2311" width="15.5703125" style="42" customWidth="1"/>
    <col min="2312" max="2561" width="11.42578125" style="42"/>
    <col min="2562" max="2562" width="22.5703125" style="42" customWidth="1"/>
    <col min="2563" max="2563" width="14.7109375" style="42" customWidth="1"/>
    <col min="2564" max="2564" width="17.140625" style="42" customWidth="1"/>
    <col min="2565" max="2565" width="18.42578125" style="42" customWidth="1"/>
    <col min="2566" max="2566" width="15.42578125" style="42" customWidth="1"/>
    <col min="2567" max="2567" width="15.5703125" style="42" customWidth="1"/>
    <col min="2568" max="2817" width="11.42578125" style="42"/>
    <col min="2818" max="2818" width="22.5703125" style="42" customWidth="1"/>
    <col min="2819" max="2819" width="14.7109375" style="42" customWidth="1"/>
    <col min="2820" max="2820" width="17.140625" style="42" customWidth="1"/>
    <col min="2821" max="2821" width="18.42578125" style="42" customWidth="1"/>
    <col min="2822" max="2822" width="15.42578125" style="42" customWidth="1"/>
    <col min="2823" max="2823" width="15.5703125" style="42" customWidth="1"/>
    <col min="2824" max="3073" width="11.42578125" style="42"/>
    <col min="3074" max="3074" width="22.5703125" style="42" customWidth="1"/>
    <col min="3075" max="3075" width="14.7109375" style="42" customWidth="1"/>
    <col min="3076" max="3076" width="17.140625" style="42" customWidth="1"/>
    <col min="3077" max="3077" width="18.42578125" style="42" customWidth="1"/>
    <col min="3078" max="3078" width="15.42578125" style="42" customWidth="1"/>
    <col min="3079" max="3079" width="15.5703125" style="42" customWidth="1"/>
    <col min="3080" max="3329" width="11.42578125" style="42"/>
    <col min="3330" max="3330" width="22.5703125" style="42" customWidth="1"/>
    <col min="3331" max="3331" width="14.7109375" style="42" customWidth="1"/>
    <col min="3332" max="3332" width="17.140625" style="42" customWidth="1"/>
    <col min="3333" max="3333" width="18.42578125" style="42" customWidth="1"/>
    <col min="3334" max="3334" width="15.42578125" style="42" customWidth="1"/>
    <col min="3335" max="3335" width="15.5703125" style="42" customWidth="1"/>
    <col min="3336" max="3585" width="11.42578125" style="42"/>
    <col min="3586" max="3586" width="22.5703125" style="42" customWidth="1"/>
    <col min="3587" max="3587" width="14.7109375" style="42" customWidth="1"/>
    <col min="3588" max="3588" width="17.140625" style="42" customWidth="1"/>
    <col min="3589" max="3589" width="18.42578125" style="42" customWidth="1"/>
    <col min="3590" max="3590" width="15.42578125" style="42" customWidth="1"/>
    <col min="3591" max="3591" width="15.5703125" style="42" customWidth="1"/>
    <col min="3592" max="3841" width="11.42578125" style="42"/>
    <col min="3842" max="3842" width="22.5703125" style="42" customWidth="1"/>
    <col min="3843" max="3843" width="14.7109375" style="42" customWidth="1"/>
    <col min="3844" max="3844" width="17.140625" style="42" customWidth="1"/>
    <col min="3845" max="3845" width="18.42578125" style="42" customWidth="1"/>
    <col min="3846" max="3846" width="15.42578125" style="42" customWidth="1"/>
    <col min="3847" max="3847" width="15.5703125" style="42" customWidth="1"/>
    <col min="3848" max="4097" width="11.42578125" style="42"/>
    <col min="4098" max="4098" width="22.5703125" style="42" customWidth="1"/>
    <col min="4099" max="4099" width="14.7109375" style="42" customWidth="1"/>
    <col min="4100" max="4100" width="17.140625" style="42" customWidth="1"/>
    <col min="4101" max="4101" width="18.42578125" style="42" customWidth="1"/>
    <col min="4102" max="4102" width="15.42578125" style="42" customWidth="1"/>
    <col min="4103" max="4103" width="15.5703125" style="42" customWidth="1"/>
    <col min="4104" max="4353" width="11.42578125" style="42"/>
    <col min="4354" max="4354" width="22.5703125" style="42" customWidth="1"/>
    <col min="4355" max="4355" width="14.7109375" style="42" customWidth="1"/>
    <col min="4356" max="4356" width="17.140625" style="42" customWidth="1"/>
    <col min="4357" max="4357" width="18.42578125" style="42" customWidth="1"/>
    <col min="4358" max="4358" width="15.42578125" style="42" customWidth="1"/>
    <col min="4359" max="4359" width="15.5703125" style="42" customWidth="1"/>
    <col min="4360" max="4609" width="11.42578125" style="42"/>
    <col min="4610" max="4610" width="22.5703125" style="42" customWidth="1"/>
    <col min="4611" max="4611" width="14.7109375" style="42" customWidth="1"/>
    <col min="4612" max="4612" width="17.140625" style="42" customWidth="1"/>
    <col min="4613" max="4613" width="18.42578125" style="42" customWidth="1"/>
    <col min="4614" max="4614" width="15.42578125" style="42" customWidth="1"/>
    <col min="4615" max="4615" width="15.5703125" style="42" customWidth="1"/>
    <col min="4616" max="4865" width="11.42578125" style="42"/>
    <col min="4866" max="4866" width="22.5703125" style="42" customWidth="1"/>
    <col min="4867" max="4867" width="14.7109375" style="42" customWidth="1"/>
    <col min="4868" max="4868" width="17.140625" style="42" customWidth="1"/>
    <col min="4869" max="4869" width="18.42578125" style="42" customWidth="1"/>
    <col min="4870" max="4870" width="15.42578125" style="42" customWidth="1"/>
    <col min="4871" max="4871" width="15.5703125" style="42" customWidth="1"/>
    <col min="4872" max="5121" width="11.42578125" style="42"/>
    <col min="5122" max="5122" width="22.5703125" style="42" customWidth="1"/>
    <col min="5123" max="5123" width="14.7109375" style="42" customWidth="1"/>
    <col min="5124" max="5124" width="17.140625" style="42" customWidth="1"/>
    <col min="5125" max="5125" width="18.42578125" style="42" customWidth="1"/>
    <col min="5126" max="5126" width="15.42578125" style="42" customWidth="1"/>
    <col min="5127" max="5127" width="15.5703125" style="42" customWidth="1"/>
    <col min="5128" max="5377" width="11.42578125" style="42"/>
    <col min="5378" max="5378" width="22.5703125" style="42" customWidth="1"/>
    <col min="5379" max="5379" width="14.7109375" style="42" customWidth="1"/>
    <col min="5380" max="5380" width="17.140625" style="42" customWidth="1"/>
    <col min="5381" max="5381" width="18.42578125" style="42" customWidth="1"/>
    <col min="5382" max="5382" width="15.42578125" style="42" customWidth="1"/>
    <col min="5383" max="5383" width="15.5703125" style="42" customWidth="1"/>
    <col min="5384" max="5633" width="11.42578125" style="42"/>
    <col min="5634" max="5634" width="22.5703125" style="42" customWidth="1"/>
    <col min="5635" max="5635" width="14.7109375" style="42" customWidth="1"/>
    <col min="5636" max="5636" width="17.140625" style="42" customWidth="1"/>
    <col min="5637" max="5637" width="18.42578125" style="42" customWidth="1"/>
    <col min="5638" max="5638" width="15.42578125" style="42" customWidth="1"/>
    <col min="5639" max="5639" width="15.5703125" style="42" customWidth="1"/>
    <col min="5640" max="5889" width="11.42578125" style="42"/>
    <col min="5890" max="5890" width="22.5703125" style="42" customWidth="1"/>
    <col min="5891" max="5891" width="14.7109375" style="42" customWidth="1"/>
    <col min="5892" max="5892" width="17.140625" style="42" customWidth="1"/>
    <col min="5893" max="5893" width="18.42578125" style="42" customWidth="1"/>
    <col min="5894" max="5894" width="15.42578125" style="42" customWidth="1"/>
    <col min="5895" max="5895" width="15.5703125" style="42" customWidth="1"/>
    <col min="5896" max="6145" width="11.42578125" style="42"/>
    <col min="6146" max="6146" width="22.5703125" style="42" customWidth="1"/>
    <col min="6147" max="6147" width="14.7109375" style="42" customWidth="1"/>
    <col min="6148" max="6148" width="17.140625" style="42" customWidth="1"/>
    <col min="6149" max="6149" width="18.42578125" style="42" customWidth="1"/>
    <col min="6150" max="6150" width="15.42578125" style="42" customWidth="1"/>
    <col min="6151" max="6151" width="15.5703125" style="42" customWidth="1"/>
    <col min="6152" max="6401" width="11.42578125" style="42"/>
    <col min="6402" max="6402" width="22.5703125" style="42" customWidth="1"/>
    <col min="6403" max="6403" width="14.7109375" style="42" customWidth="1"/>
    <col min="6404" max="6404" width="17.140625" style="42" customWidth="1"/>
    <col min="6405" max="6405" width="18.42578125" style="42" customWidth="1"/>
    <col min="6406" max="6406" width="15.42578125" style="42" customWidth="1"/>
    <col min="6407" max="6407" width="15.5703125" style="42" customWidth="1"/>
    <col min="6408" max="6657" width="11.42578125" style="42"/>
    <col min="6658" max="6658" width="22.5703125" style="42" customWidth="1"/>
    <col min="6659" max="6659" width="14.7109375" style="42" customWidth="1"/>
    <col min="6660" max="6660" width="17.140625" style="42" customWidth="1"/>
    <col min="6661" max="6661" width="18.42578125" style="42" customWidth="1"/>
    <col min="6662" max="6662" width="15.42578125" style="42" customWidth="1"/>
    <col min="6663" max="6663" width="15.5703125" style="42" customWidth="1"/>
    <col min="6664" max="6913" width="11.42578125" style="42"/>
    <col min="6914" max="6914" width="22.5703125" style="42" customWidth="1"/>
    <col min="6915" max="6915" width="14.7109375" style="42" customWidth="1"/>
    <col min="6916" max="6916" width="17.140625" style="42" customWidth="1"/>
    <col min="6917" max="6917" width="18.42578125" style="42" customWidth="1"/>
    <col min="6918" max="6918" width="15.42578125" style="42" customWidth="1"/>
    <col min="6919" max="6919" width="15.5703125" style="42" customWidth="1"/>
    <col min="6920" max="7169" width="11.42578125" style="42"/>
    <col min="7170" max="7170" width="22.5703125" style="42" customWidth="1"/>
    <col min="7171" max="7171" width="14.7109375" style="42" customWidth="1"/>
    <col min="7172" max="7172" width="17.140625" style="42" customWidth="1"/>
    <col min="7173" max="7173" width="18.42578125" style="42" customWidth="1"/>
    <col min="7174" max="7174" width="15.42578125" style="42" customWidth="1"/>
    <col min="7175" max="7175" width="15.5703125" style="42" customWidth="1"/>
    <col min="7176" max="7425" width="11.42578125" style="42"/>
    <col min="7426" max="7426" width="22.5703125" style="42" customWidth="1"/>
    <col min="7427" max="7427" width="14.7109375" style="42" customWidth="1"/>
    <col min="7428" max="7428" width="17.140625" style="42" customWidth="1"/>
    <col min="7429" max="7429" width="18.42578125" style="42" customWidth="1"/>
    <col min="7430" max="7430" width="15.42578125" style="42" customWidth="1"/>
    <col min="7431" max="7431" width="15.5703125" style="42" customWidth="1"/>
    <col min="7432" max="7681" width="11.42578125" style="42"/>
    <col min="7682" max="7682" width="22.5703125" style="42" customWidth="1"/>
    <col min="7683" max="7683" width="14.7109375" style="42" customWidth="1"/>
    <col min="7684" max="7684" width="17.140625" style="42" customWidth="1"/>
    <col min="7685" max="7685" width="18.42578125" style="42" customWidth="1"/>
    <col min="7686" max="7686" width="15.42578125" style="42" customWidth="1"/>
    <col min="7687" max="7687" width="15.5703125" style="42" customWidth="1"/>
    <col min="7688" max="7937" width="11.42578125" style="42"/>
    <col min="7938" max="7938" width="22.5703125" style="42" customWidth="1"/>
    <col min="7939" max="7939" width="14.7109375" style="42" customWidth="1"/>
    <col min="7940" max="7940" width="17.140625" style="42" customWidth="1"/>
    <col min="7941" max="7941" width="18.42578125" style="42" customWidth="1"/>
    <col min="7942" max="7942" width="15.42578125" style="42" customWidth="1"/>
    <col min="7943" max="7943" width="15.5703125" style="42" customWidth="1"/>
    <col min="7944" max="8193" width="11.42578125" style="42"/>
    <col min="8194" max="8194" width="22.5703125" style="42" customWidth="1"/>
    <col min="8195" max="8195" width="14.7109375" style="42" customWidth="1"/>
    <col min="8196" max="8196" width="17.140625" style="42" customWidth="1"/>
    <col min="8197" max="8197" width="18.42578125" style="42" customWidth="1"/>
    <col min="8198" max="8198" width="15.42578125" style="42" customWidth="1"/>
    <col min="8199" max="8199" width="15.5703125" style="42" customWidth="1"/>
    <col min="8200" max="8449" width="11.42578125" style="42"/>
    <col min="8450" max="8450" width="22.5703125" style="42" customWidth="1"/>
    <col min="8451" max="8451" width="14.7109375" style="42" customWidth="1"/>
    <col min="8452" max="8452" width="17.140625" style="42" customWidth="1"/>
    <col min="8453" max="8453" width="18.42578125" style="42" customWidth="1"/>
    <col min="8454" max="8454" width="15.42578125" style="42" customWidth="1"/>
    <col min="8455" max="8455" width="15.5703125" style="42" customWidth="1"/>
    <col min="8456" max="8705" width="11.42578125" style="42"/>
    <col min="8706" max="8706" width="22.5703125" style="42" customWidth="1"/>
    <col min="8707" max="8707" width="14.7109375" style="42" customWidth="1"/>
    <col min="8708" max="8708" width="17.140625" style="42" customWidth="1"/>
    <col min="8709" max="8709" width="18.42578125" style="42" customWidth="1"/>
    <col min="8710" max="8710" width="15.42578125" style="42" customWidth="1"/>
    <col min="8711" max="8711" width="15.5703125" style="42" customWidth="1"/>
    <col min="8712" max="8961" width="11.42578125" style="42"/>
    <col min="8962" max="8962" width="22.5703125" style="42" customWidth="1"/>
    <col min="8963" max="8963" width="14.7109375" style="42" customWidth="1"/>
    <col min="8964" max="8964" width="17.140625" style="42" customWidth="1"/>
    <col min="8965" max="8965" width="18.42578125" style="42" customWidth="1"/>
    <col min="8966" max="8966" width="15.42578125" style="42" customWidth="1"/>
    <col min="8967" max="8967" width="15.5703125" style="42" customWidth="1"/>
    <col min="8968" max="9217" width="11.42578125" style="42"/>
    <col min="9218" max="9218" width="22.5703125" style="42" customWidth="1"/>
    <col min="9219" max="9219" width="14.7109375" style="42" customWidth="1"/>
    <col min="9220" max="9220" width="17.140625" style="42" customWidth="1"/>
    <col min="9221" max="9221" width="18.42578125" style="42" customWidth="1"/>
    <col min="9222" max="9222" width="15.42578125" style="42" customWidth="1"/>
    <col min="9223" max="9223" width="15.5703125" style="42" customWidth="1"/>
    <col min="9224" max="9473" width="11.42578125" style="42"/>
    <col min="9474" max="9474" width="22.5703125" style="42" customWidth="1"/>
    <col min="9475" max="9475" width="14.7109375" style="42" customWidth="1"/>
    <col min="9476" max="9476" width="17.140625" style="42" customWidth="1"/>
    <col min="9477" max="9477" width="18.42578125" style="42" customWidth="1"/>
    <col min="9478" max="9478" width="15.42578125" style="42" customWidth="1"/>
    <col min="9479" max="9479" width="15.5703125" style="42" customWidth="1"/>
    <col min="9480" max="9729" width="11.42578125" style="42"/>
    <col min="9730" max="9730" width="22.5703125" style="42" customWidth="1"/>
    <col min="9731" max="9731" width="14.7109375" style="42" customWidth="1"/>
    <col min="9732" max="9732" width="17.140625" style="42" customWidth="1"/>
    <col min="9733" max="9733" width="18.42578125" style="42" customWidth="1"/>
    <col min="9734" max="9734" width="15.42578125" style="42" customWidth="1"/>
    <col min="9735" max="9735" width="15.5703125" style="42" customWidth="1"/>
    <col min="9736" max="9985" width="11.42578125" style="42"/>
    <col min="9986" max="9986" width="22.5703125" style="42" customWidth="1"/>
    <col min="9987" max="9987" width="14.7109375" style="42" customWidth="1"/>
    <col min="9988" max="9988" width="17.140625" style="42" customWidth="1"/>
    <col min="9989" max="9989" width="18.42578125" style="42" customWidth="1"/>
    <col min="9990" max="9990" width="15.42578125" style="42" customWidth="1"/>
    <col min="9991" max="9991" width="15.5703125" style="42" customWidth="1"/>
    <col min="9992" max="10241" width="11.42578125" style="42"/>
    <col min="10242" max="10242" width="22.5703125" style="42" customWidth="1"/>
    <col min="10243" max="10243" width="14.7109375" style="42" customWidth="1"/>
    <col min="10244" max="10244" width="17.140625" style="42" customWidth="1"/>
    <col min="10245" max="10245" width="18.42578125" style="42" customWidth="1"/>
    <col min="10246" max="10246" width="15.42578125" style="42" customWidth="1"/>
    <col min="10247" max="10247" width="15.5703125" style="42" customWidth="1"/>
    <col min="10248" max="10497" width="11.42578125" style="42"/>
    <col min="10498" max="10498" width="22.5703125" style="42" customWidth="1"/>
    <col min="10499" max="10499" width="14.7109375" style="42" customWidth="1"/>
    <col min="10500" max="10500" width="17.140625" style="42" customWidth="1"/>
    <col min="10501" max="10501" width="18.42578125" style="42" customWidth="1"/>
    <col min="10502" max="10502" width="15.42578125" style="42" customWidth="1"/>
    <col min="10503" max="10503" width="15.5703125" style="42" customWidth="1"/>
    <col min="10504" max="10753" width="11.42578125" style="42"/>
    <col min="10754" max="10754" width="22.5703125" style="42" customWidth="1"/>
    <col min="10755" max="10755" width="14.7109375" style="42" customWidth="1"/>
    <col min="10756" max="10756" width="17.140625" style="42" customWidth="1"/>
    <col min="10757" max="10757" width="18.42578125" style="42" customWidth="1"/>
    <col min="10758" max="10758" width="15.42578125" style="42" customWidth="1"/>
    <col min="10759" max="10759" width="15.5703125" style="42" customWidth="1"/>
    <col min="10760" max="11009" width="11.42578125" style="42"/>
    <col min="11010" max="11010" width="22.5703125" style="42" customWidth="1"/>
    <col min="11011" max="11011" width="14.7109375" style="42" customWidth="1"/>
    <col min="11012" max="11012" width="17.140625" style="42" customWidth="1"/>
    <col min="11013" max="11013" width="18.42578125" style="42" customWidth="1"/>
    <col min="11014" max="11014" width="15.42578125" style="42" customWidth="1"/>
    <col min="11015" max="11015" width="15.5703125" style="42" customWidth="1"/>
    <col min="11016" max="11265" width="11.42578125" style="42"/>
    <col min="11266" max="11266" width="22.5703125" style="42" customWidth="1"/>
    <col min="11267" max="11267" width="14.7109375" style="42" customWidth="1"/>
    <col min="11268" max="11268" width="17.140625" style="42" customWidth="1"/>
    <col min="11269" max="11269" width="18.42578125" style="42" customWidth="1"/>
    <col min="11270" max="11270" width="15.42578125" style="42" customWidth="1"/>
    <col min="11271" max="11271" width="15.5703125" style="42" customWidth="1"/>
    <col min="11272" max="11521" width="11.42578125" style="42"/>
    <col min="11522" max="11522" width="22.5703125" style="42" customWidth="1"/>
    <col min="11523" max="11523" width="14.7109375" style="42" customWidth="1"/>
    <col min="11524" max="11524" width="17.140625" style="42" customWidth="1"/>
    <col min="11525" max="11525" width="18.42578125" style="42" customWidth="1"/>
    <col min="11526" max="11526" width="15.42578125" style="42" customWidth="1"/>
    <col min="11527" max="11527" width="15.5703125" style="42" customWidth="1"/>
    <col min="11528" max="11777" width="11.42578125" style="42"/>
    <col min="11778" max="11778" width="22.5703125" style="42" customWidth="1"/>
    <col min="11779" max="11779" width="14.7109375" style="42" customWidth="1"/>
    <col min="11780" max="11780" width="17.140625" style="42" customWidth="1"/>
    <col min="11781" max="11781" width="18.42578125" style="42" customWidth="1"/>
    <col min="11782" max="11782" width="15.42578125" style="42" customWidth="1"/>
    <col min="11783" max="11783" width="15.5703125" style="42" customWidth="1"/>
    <col min="11784" max="12033" width="11.42578125" style="42"/>
    <col min="12034" max="12034" width="22.5703125" style="42" customWidth="1"/>
    <col min="12035" max="12035" width="14.7109375" style="42" customWidth="1"/>
    <col min="12036" max="12036" width="17.140625" style="42" customWidth="1"/>
    <col min="12037" max="12037" width="18.42578125" style="42" customWidth="1"/>
    <col min="12038" max="12038" width="15.42578125" style="42" customWidth="1"/>
    <col min="12039" max="12039" width="15.5703125" style="42" customWidth="1"/>
    <col min="12040" max="12289" width="11.42578125" style="42"/>
    <col min="12290" max="12290" width="22.5703125" style="42" customWidth="1"/>
    <col min="12291" max="12291" width="14.7109375" style="42" customWidth="1"/>
    <col min="12292" max="12292" width="17.140625" style="42" customWidth="1"/>
    <col min="12293" max="12293" width="18.42578125" style="42" customWidth="1"/>
    <col min="12294" max="12294" width="15.42578125" style="42" customWidth="1"/>
    <col min="12295" max="12295" width="15.5703125" style="42" customWidth="1"/>
    <col min="12296" max="12545" width="11.42578125" style="42"/>
    <col min="12546" max="12546" width="22.5703125" style="42" customWidth="1"/>
    <col min="12547" max="12547" width="14.7109375" style="42" customWidth="1"/>
    <col min="12548" max="12548" width="17.140625" style="42" customWidth="1"/>
    <col min="12549" max="12549" width="18.42578125" style="42" customWidth="1"/>
    <col min="12550" max="12550" width="15.42578125" style="42" customWidth="1"/>
    <col min="12551" max="12551" width="15.5703125" style="42" customWidth="1"/>
    <col min="12552" max="12801" width="11.42578125" style="42"/>
    <col min="12802" max="12802" width="22.5703125" style="42" customWidth="1"/>
    <col min="12803" max="12803" width="14.7109375" style="42" customWidth="1"/>
    <col min="12804" max="12804" width="17.140625" style="42" customWidth="1"/>
    <col min="12805" max="12805" width="18.42578125" style="42" customWidth="1"/>
    <col min="12806" max="12806" width="15.42578125" style="42" customWidth="1"/>
    <col min="12807" max="12807" width="15.5703125" style="42" customWidth="1"/>
    <col min="12808" max="13057" width="11.42578125" style="42"/>
    <col min="13058" max="13058" width="22.5703125" style="42" customWidth="1"/>
    <col min="13059" max="13059" width="14.7109375" style="42" customWidth="1"/>
    <col min="13060" max="13060" width="17.140625" style="42" customWidth="1"/>
    <col min="13061" max="13061" width="18.42578125" style="42" customWidth="1"/>
    <col min="13062" max="13062" width="15.42578125" style="42" customWidth="1"/>
    <col min="13063" max="13063" width="15.5703125" style="42" customWidth="1"/>
    <col min="13064" max="13313" width="11.42578125" style="42"/>
    <col min="13314" max="13314" width="22.5703125" style="42" customWidth="1"/>
    <col min="13315" max="13315" width="14.7109375" style="42" customWidth="1"/>
    <col min="13316" max="13316" width="17.140625" style="42" customWidth="1"/>
    <col min="13317" max="13317" width="18.42578125" style="42" customWidth="1"/>
    <col min="13318" max="13318" width="15.42578125" style="42" customWidth="1"/>
    <col min="13319" max="13319" width="15.5703125" style="42" customWidth="1"/>
    <col min="13320" max="13569" width="11.42578125" style="42"/>
    <col min="13570" max="13570" width="22.5703125" style="42" customWidth="1"/>
    <col min="13571" max="13571" width="14.7109375" style="42" customWidth="1"/>
    <col min="13572" max="13572" width="17.140625" style="42" customWidth="1"/>
    <col min="13573" max="13573" width="18.42578125" style="42" customWidth="1"/>
    <col min="13574" max="13574" width="15.42578125" style="42" customWidth="1"/>
    <col min="13575" max="13575" width="15.5703125" style="42" customWidth="1"/>
    <col min="13576" max="13825" width="11.42578125" style="42"/>
    <col min="13826" max="13826" width="22.5703125" style="42" customWidth="1"/>
    <col min="13827" max="13827" width="14.7109375" style="42" customWidth="1"/>
    <col min="13828" max="13828" width="17.140625" style="42" customWidth="1"/>
    <col min="13829" max="13829" width="18.42578125" style="42" customWidth="1"/>
    <col min="13830" max="13830" width="15.42578125" style="42" customWidth="1"/>
    <col min="13831" max="13831" width="15.5703125" style="42" customWidth="1"/>
    <col min="13832" max="14081" width="11.42578125" style="42"/>
    <col min="14082" max="14082" width="22.5703125" style="42" customWidth="1"/>
    <col min="14083" max="14083" width="14.7109375" style="42" customWidth="1"/>
    <col min="14084" max="14084" width="17.140625" style="42" customWidth="1"/>
    <col min="14085" max="14085" width="18.42578125" style="42" customWidth="1"/>
    <col min="14086" max="14086" width="15.42578125" style="42" customWidth="1"/>
    <col min="14087" max="14087" width="15.5703125" style="42" customWidth="1"/>
    <col min="14088" max="14337" width="11.42578125" style="42"/>
    <col min="14338" max="14338" width="22.5703125" style="42" customWidth="1"/>
    <col min="14339" max="14339" width="14.7109375" style="42" customWidth="1"/>
    <col min="14340" max="14340" width="17.140625" style="42" customWidth="1"/>
    <col min="14341" max="14341" width="18.42578125" style="42" customWidth="1"/>
    <col min="14342" max="14342" width="15.42578125" style="42" customWidth="1"/>
    <col min="14343" max="14343" width="15.5703125" style="42" customWidth="1"/>
    <col min="14344" max="14593" width="11.42578125" style="42"/>
    <col min="14594" max="14594" width="22.5703125" style="42" customWidth="1"/>
    <col min="14595" max="14595" width="14.7109375" style="42" customWidth="1"/>
    <col min="14596" max="14596" width="17.140625" style="42" customWidth="1"/>
    <col min="14597" max="14597" width="18.42578125" style="42" customWidth="1"/>
    <col min="14598" max="14598" width="15.42578125" style="42" customWidth="1"/>
    <col min="14599" max="14599" width="15.5703125" style="42" customWidth="1"/>
    <col min="14600" max="14849" width="11.42578125" style="42"/>
    <col min="14850" max="14850" width="22.5703125" style="42" customWidth="1"/>
    <col min="14851" max="14851" width="14.7109375" style="42" customWidth="1"/>
    <col min="14852" max="14852" width="17.140625" style="42" customWidth="1"/>
    <col min="14853" max="14853" width="18.42578125" style="42" customWidth="1"/>
    <col min="14854" max="14854" width="15.42578125" style="42" customWidth="1"/>
    <col min="14855" max="14855" width="15.5703125" style="42" customWidth="1"/>
    <col min="14856" max="15105" width="11.42578125" style="42"/>
    <col min="15106" max="15106" width="22.5703125" style="42" customWidth="1"/>
    <col min="15107" max="15107" width="14.7109375" style="42" customWidth="1"/>
    <col min="15108" max="15108" width="17.140625" style="42" customWidth="1"/>
    <col min="15109" max="15109" width="18.42578125" style="42" customWidth="1"/>
    <col min="15110" max="15110" width="15.42578125" style="42" customWidth="1"/>
    <col min="15111" max="15111" width="15.5703125" style="42" customWidth="1"/>
    <col min="15112" max="15361" width="11.42578125" style="42"/>
    <col min="15362" max="15362" width="22.5703125" style="42" customWidth="1"/>
    <col min="15363" max="15363" width="14.7109375" style="42" customWidth="1"/>
    <col min="15364" max="15364" width="17.140625" style="42" customWidth="1"/>
    <col min="15365" max="15365" width="18.42578125" style="42" customWidth="1"/>
    <col min="15366" max="15366" width="15.42578125" style="42" customWidth="1"/>
    <col min="15367" max="15367" width="15.5703125" style="42" customWidth="1"/>
    <col min="15368" max="15617" width="11.42578125" style="42"/>
    <col min="15618" max="15618" width="22.5703125" style="42" customWidth="1"/>
    <col min="15619" max="15619" width="14.7109375" style="42" customWidth="1"/>
    <col min="15620" max="15620" width="17.140625" style="42" customWidth="1"/>
    <col min="15621" max="15621" width="18.42578125" style="42" customWidth="1"/>
    <col min="15622" max="15622" width="15.42578125" style="42" customWidth="1"/>
    <col min="15623" max="15623" width="15.5703125" style="42" customWidth="1"/>
    <col min="15624" max="15873" width="11.42578125" style="42"/>
    <col min="15874" max="15874" width="22.5703125" style="42" customWidth="1"/>
    <col min="15875" max="15875" width="14.7109375" style="42" customWidth="1"/>
    <col min="15876" max="15876" width="17.140625" style="42" customWidth="1"/>
    <col min="15877" max="15877" width="18.42578125" style="42" customWidth="1"/>
    <col min="15878" max="15878" width="15.42578125" style="42" customWidth="1"/>
    <col min="15879" max="15879" width="15.5703125" style="42" customWidth="1"/>
    <col min="15880" max="16129" width="11.42578125" style="42"/>
    <col min="16130" max="16130" width="22.5703125" style="42" customWidth="1"/>
    <col min="16131" max="16131" width="14.7109375" style="42" customWidth="1"/>
    <col min="16132" max="16132" width="17.140625" style="42" customWidth="1"/>
    <col min="16133" max="16133" width="18.42578125" style="42" customWidth="1"/>
    <col min="16134" max="16134" width="15.42578125" style="42" customWidth="1"/>
    <col min="16135" max="16135" width="15.5703125" style="42" customWidth="1"/>
    <col min="16136" max="16384" width="11.42578125" style="42"/>
  </cols>
  <sheetData>
    <row r="8" spans="2:7" ht="8.25" customHeight="1" thickBot="1"/>
    <row r="9" spans="2:7" ht="30" customHeight="1" thickBot="1">
      <c r="B9" s="217" t="s">
        <v>132</v>
      </c>
      <c r="C9" s="218"/>
      <c r="D9" s="218"/>
      <c r="E9" s="218"/>
      <c r="F9" s="218"/>
      <c r="G9" s="219"/>
    </row>
    <row r="10" spans="2:7">
      <c r="B10" s="56"/>
      <c r="C10" s="56"/>
      <c r="D10" s="56"/>
      <c r="E10" s="56"/>
      <c r="F10" s="56"/>
      <c r="G10" s="56"/>
    </row>
    <row r="11" spans="2:7" ht="40.5" customHeight="1">
      <c r="B11" s="81" t="s">
        <v>33</v>
      </c>
      <c r="C11" s="81" t="s">
        <v>87</v>
      </c>
    </row>
    <row r="12" spans="2:7" ht="27.95" customHeight="1">
      <c r="B12" s="57" t="s">
        <v>34</v>
      </c>
      <c r="C12" s="55">
        <v>5</v>
      </c>
    </row>
    <row r="13" spans="2:7" ht="27.95" customHeight="1">
      <c r="B13" s="57" t="s">
        <v>35</v>
      </c>
      <c r="C13" s="55">
        <v>2</v>
      </c>
    </row>
    <row r="14" spans="2:7" ht="27.95" customHeight="1">
      <c r="B14" s="57" t="s">
        <v>36</v>
      </c>
      <c r="C14" s="141">
        <v>2</v>
      </c>
    </row>
    <row r="15" spans="2:7" ht="27.95" customHeight="1">
      <c r="B15" s="57" t="s">
        <v>37</v>
      </c>
      <c r="C15" s="141">
        <v>4</v>
      </c>
    </row>
    <row r="16" spans="2:7" ht="27.95" customHeight="1">
      <c r="B16" s="57" t="s">
        <v>38</v>
      </c>
      <c r="C16" s="55">
        <v>0</v>
      </c>
    </row>
    <row r="17" spans="2:3" ht="27.95" customHeight="1">
      <c r="B17" s="57" t="s">
        <v>39</v>
      </c>
      <c r="C17" s="55">
        <v>0</v>
      </c>
    </row>
    <row r="18" spans="2:3" ht="27.95" customHeight="1">
      <c r="B18" s="57" t="s">
        <v>40</v>
      </c>
      <c r="C18" s="55">
        <v>1</v>
      </c>
    </row>
    <row r="19" spans="2:3" ht="27.95" customHeight="1">
      <c r="B19" s="57" t="s">
        <v>41</v>
      </c>
      <c r="C19" s="55">
        <v>0</v>
      </c>
    </row>
    <row r="20" spans="2:3" ht="27.95" customHeight="1">
      <c r="B20" s="57" t="s">
        <v>42</v>
      </c>
      <c r="C20" s="55">
        <v>0</v>
      </c>
    </row>
    <row r="21" spans="2:3" ht="27.95" customHeight="1">
      <c r="B21" s="57" t="s">
        <v>43</v>
      </c>
      <c r="C21" s="55">
        <v>0</v>
      </c>
    </row>
    <row r="22" spans="2:3" ht="27.95" customHeight="1">
      <c r="B22" s="57" t="s">
        <v>44</v>
      </c>
      <c r="C22" s="55">
        <v>0</v>
      </c>
    </row>
    <row r="23" spans="2:3" ht="27.95" customHeight="1">
      <c r="B23" s="57" t="s">
        <v>45</v>
      </c>
      <c r="C23" s="55">
        <v>0</v>
      </c>
    </row>
    <row r="24" spans="2:3" ht="27.95" customHeight="1">
      <c r="B24" s="57" t="s">
        <v>46</v>
      </c>
      <c r="C24" s="157">
        <v>0</v>
      </c>
    </row>
    <row r="25" spans="2:3" ht="27.95" customHeight="1">
      <c r="B25" s="57" t="s">
        <v>47</v>
      </c>
      <c r="C25" s="55">
        <v>1</v>
      </c>
    </row>
    <row r="26" spans="2:3" ht="27.95" customHeight="1">
      <c r="B26" s="57" t="s">
        <v>48</v>
      </c>
      <c r="C26" s="55">
        <v>0</v>
      </c>
    </row>
    <row r="27" spans="2:3" ht="27.95" customHeight="1">
      <c r="B27" s="57" t="s">
        <v>49</v>
      </c>
      <c r="C27" s="55">
        <v>0</v>
      </c>
    </row>
    <row r="28" spans="2:3" ht="27.95" customHeight="1">
      <c r="B28" s="57" t="s">
        <v>50</v>
      </c>
      <c r="C28" s="55">
        <v>1</v>
      </c>
    </row>
    <row r="29" spans="2:3" ht="27.95" customHeight="1">
      <c r="B29" s="57" t="s">
        <v>51</v>
      </c>
      <c r="C29" s="55">
        <v>0</v>
      </c>
    </row>
    <row r="30" spans="2:3" ht="27.95" customHeight="1">
      <c r="B30" s="57" t="s">
        <v>52</v>
      </c>
      <c r="C30" s="55">
        <v>0</v>
      </c>
    </row>
    <row r="31" spans="2:3" ht="27.95" customHeight="1">
      <c r="B31" s="57" t="s">
        <v>53</v>
      </c>
      <c r="C31" s="55">
        <v>1</v>
      </c>
    </row>
    <row r="32" spans="2:3" ht="27.95" customHeight="1">
      <c r="B32" s="57" t="s">
        <v>54</v>
      </c>
      <c r="C32" s="55">
        <v>2</v>
      </c>
    </row>
    <row r="33" spans="2:9" ht="27.95" customHeight="1">
      <c r="B33" s="57" t="s">
        <v>55</v>
      </c>
      <c r="C33" s="141">
        <v>1</v>
      </c>
    </row>
    <row r="34" spans="2:9" ht="27.95" customHeight="1">
      <c r="B34" s="57" t="s">
        <v>56</v>
      </c>
      <c r="C34" s="55">
        <v>3</v>
      </c>
    </row>
    <row r="35" spans="2:9" ht="27.95" customHeight="1">
      <c r="B35" s="58" t="s">
        <v>57</v>
      </c>
      <c r="C35" s="55">
        <v>4</v>
      </c>
    </row>
    <row r="36" spans="2:9" s="63" customFormat="1" ht="5.25" customHeight="1" thickBot="1">
      <c r="B36" s="53"/>
      <c r="C36" s="54"/>
    </row>
    <row r="37" spans="2:9" ht="27.95" customHeight="1" thickTop="1">
      <c r="B37" s="59" t="s">
        <v>5</v>
      </c>
      <c r="C37" s="60">
        <f>SUM(C12:C36)</f>
        <v>27</v>
      </c>
    </row>
    <row r="38" spans="2:9" ht="27.95" customHeight="1">
      <c r="B38" s="44"/>
      <c r="C38" s="45"/>
      <c r="D38" s="45"/>
      <c r="E38" s="45"/>
      <c r="F38" s="45"/>
      <c r="G38" s="47"/>
    </row>
    <row r="39" spans="2:9" ht="27.95" customHeight="1">
      <c r="B39" s="46"/>
      <c r="C39" s="47"/>
      <c r="D39" s="47"/>
      <c r="E39" s="47"/>
      <c r="F39" s="47"/>
      <c r="G39" s="47"/>
    </row>
    <row r="40" spans="2:9" ht="14.25" customHeight="1">
      <c r="B40" s="44"/>
      <c r="C40" s="44"/>
      <c r="D40" s="44"/>
      <c r="E40" s="45"/>
      <c r="F40" s="45"/>
      <c r="G40" s="47"/>
    </row>
    <row r="41" spans="2:9" ht="30.95" customHeight="1">
      <c r="B41" s="46"/>
      <c r="C41" s="47"/>
      <c r="D41" s="47"/>
      <c r="E41" s="47"/>
      <c r="F41" s="47"/>
      <c r="G41" s="47"/>
    </row>
    <row r="42" spans="2:9" ht="30.95" customHeight="1">
      <c r="B42" s="46"/>
      <c r="C42" s="47"/>
      <c r="D42" s="47"/>
      <c r="E42" s="47"/>
      <c r="F42" s="47"/>
      <c r="G42" s="47"/>
    </row>
    <row r="43" spans="2:9" ht="30.95" customHeight="1">
      <c r="B43" s="220" t="s">
        <v>133</v>
      </c>
      <c r="C43" s="220"/>
      <c r="D43" s="220"/>
      <c r="E43" s="220"/>
      <c r="F43" s="220"/>
      <c r="G43" s="220"/>
      <c r="H43" s="220"/>
      <c r="I43" s="220"/>
    </row>
    <row r="44" spans="2:9" ht="30.95" customHeight="1">
      <c r="B44" s="48"/>
      <c r="C44" s="48"/>
      <c r="D44" s="48"/>
      <c r="E44" s="48"/>
      <c r="F44" s="48"/>
      <c r="G44" s="47"/>
    </row>
    <row r="45" spans="2:9" ht="33" customHeight="1">
      <c r="B45" s="81" t="s">
        <v>58</v>
      </c>
      <c r="C45" s="81" t="s">
        <v>87</v>
      </c>
      <c r="D45" s="48"/>
      <c r="E45" s="48"/>
      <c r="F45" s="48"/>
      <c r="G45" s="47"/>
    </row>
    <row r="46" spans="2:9" ht="21.95" customHeight="1">
      <c r="B46" s="52" t="s">
        <v>59</v>
      </c>
      <c r="C46" s="55">
        <v>4</v>
      </c>
      <c r="D46" s="49"/>
      <c r="E46" s="49"/>
      <c r="F46" s="49"/>
      <c r="G46" s="47"/>
    </row>
    <row r="47" spans="2:9" ht="21.95" customHeight="1">
      <c r="B47" s="43" t="s">
        <v>60</v>
      </c>
      <c r="C47" s="141">
        <v>4</v>
      </c>
      <c r="D47" s="50"/>
      <c r="E47" s="50"/>
      <c r="F47" s="50"/>
      <c r="G47" s="47"/>
    </row>
    <row r="48" spans="2:9" ht="21.95" customHeight="1">
      <c r="B48" s="43" t="s">
        <v>61</v>
      </c>
      <c r="C48" s="141">
        <v>3</v>
      </c>
      <c r="D48" s="51"/>
      <c r="E48" s="51"/>
      <c r="F48" s="51"/>
      <c r="G48" s="47"/>
    </row>
    <row r="49" spans="2:7" ht="21.95" customHeight="1">
      <c r="B49" s="43" t="s">
        <v>62</v>
      </c>
      <c r="C49" s="141">
        <v>1</v>
      </c>
      <c r="D49" s="47"/>
      <c r="E49" s="47"/>
      <c r="F49" s="47"/>
      <c r="G49" s="47"/>
    </row>
    <row r="50" spans="2:7" ht="21.95" customHeight="1">
      <c r="B50" s="43" t="s">
        <v>63</v>
      </c>
      <c r="C50" s="149">
        <v>3</v>
      </c>
      <c r="D50" s="47"/>
      <c r="E50" s="47"/>
      <c r="F50" s="47"/>
      <c r="G50" s="47"/>
    </row>
    <row r="51" spans="2:7" ht="21.95" customHeight="1">
      <c r="B51" s="43" t="s">
        <v>64</v>
      </c>
      <c r="C51" s="55">
        <v>5</v>
      </c>
      <c r="D51" s="47"/>
      <c r="E51" s="47"/>
      <c r="F51" s="47"/>
      <c r="G51" s="47"/>
    </row>
    <row r="52" spans="2:7" ht="21.95" customHeight="1">
      <c r="B52" s="43" t="s">
        <v>65</v>
      </c>
      <c r="C52" s="55">
        <v>2</v>
      </c>
      <c r="D52" s="47"/>
      <c r="E52" s="47"/>
      <c r="F52" s="47"/>
      <c r="G52" s="47"/>
    </row>
    <row r="53" spans="2:7" ht="21.95" customHeight="1">
      <c r="B53" s="43" t="s">
        <v>66</v>
      </c>
      <c r="C53" s="55">
        <v>2</v>
      </c>
      <c r="D53" s="47"/>
      <c r="E53" s="47"/>
      <c r="F53" s="47"/>
      <c r="G53" s="47"/>
    </row>
    <row r="54" spans="2:7" ht="21.95" customHeight="1">
      <c r="B54" s="43" t="s">
        <v>67</v>
      </c>
      <c r="C54" s="55">
        <v>2</v>
      </c>
      <c r="D54" s="45"/>
      <c r="E54" s="45"/>
      <c r="F54" s="45"/>
      <c r="G54" s="47"/>
    </row>
    <row r="55" spans="2:7" ht="21.95" customHeight="1">
      <c r="B55" s="43" t="s">
        <v>68</v>
      </c>
      <c r="C55" s="55">
        <v>0</v>
      </c>
      <c r="D55" s="47"/>
      <c r="E55" s="47"/>
      <c r="F55" s="47"/>
      <c r="G55" s="47"/>
    </row>
    <row r="56" spans="2:7" ht="21.95" customHeight="1">
      <c r="B56" s="43" t="s">
        <v>69</v>
      </c>
      <c r="C56" s="55">
        <v>0</v>
      </c>
      <c r="D56" s="47"/>
      <c r="E56" s="47"/>
      <c r="F56" s="47"/>
      <c r="G56" s="47"/>
    </row>
    <row r="57" spans="2:7" ht="21.95" customHeight="1">
      <c r="B57" s="43" t="s">
        <v>70</v>
      </c>
      <c r="C57" s="55">
        <v>1</v>
      </c>
      <c r="D57" s="47"/>
      <c r="E57" s="47"/>
      <c r="F57" s="47"/>
      <c r="G57" s="47"/>
    </row>
    <row r="58" spans="2:7" ht="21.95" customHeight="1">
      <c r="B58" s="43" t="s">
        <v>71</v>
      </c>
      <c r="C58" s="55">
        <v>0</v>
      </c>
      <c r="D58" s="61"/>
      <c r="E58" s="61"/>
      <c r="F58" s="61"/>
      <c r="G58" s="47"/>
    </row>
    <row r="59" spans="2:7" ht="21.95" customHeight="1">
      <c r="B59" s="43" t="s">
        <v>72</v>
      </c>
      <c r="C59" s="55">
        <v>0</v>
      </c>
      <c r="D59" s="61"/>
      <c r="E59" s="61"/>
      <c r="F59" s="61"/>
      <c r="G59" s="47"/>
    </row>
    <row r="60" spans="2:7" ht="21.95" customHeight="1">
      <c r="B60" s="43" t="s">
        <v>73</v>
      </c>
      <c r="C60" s="55">
        <v>0</v>
      </c>
      <c r="D60" s="61"/>
      <c r="E60" s="61"/>
      <c r="F60" s="61"/>
      <c r="G60" s="47"/>
    </row>
    <row r="61" spans="2:7" ht="21.95" customHeight="1">
      <c r="B61" s="143" t="s">
        <v>80</v>
      </c>
      <c r="C61" s="144">
        <v>0</v>
      </c>
      <c r="D61" s="61"/>
      <c r="E61" s="61"/>
      <c r="F61" s="61"/>
      <c r="G61" s="47"/>
    </row>
    <row r="62" spans="2:7" ht="21.95" customHeight="1">
      <c r="B62" s="147" t="s">
        <v>91</v>
      </c>
      <c r="C62" s="148">
        <v>0</v>
      </c>
      <c r="D62" s="61"/>
      <c r="E62" s="61"/>
      <c r="F62" s="61"/>
      <c r="G62" s="47"/>
    </row>
    <row r="63" spans="2:7" ht="21.95" customHeight="1">
      <c r="B63" s="145" t="s">
        <v>5</v>
      </c>
      <c r="C63" s="146">
        <f>SUM(C46:C62)</f>
        <v>27</v>
      </c>
      <c r="D63" s="61"/>
      <c r="E63" s="61"/>
      <c r="F63" s="61"/>
      <c r="G63" s="47"/>
    </row>
    <row r="64" spans="2:7" ht="21.95" customHeight="1">
      <c r="B64" s="61"/>
      <c r="C64" s="61"/>
      <c r="D64" s="61"/>
      <c r="E64" s="61"/>
      <c r="F64" s="61"/>
      <c r="G64" s="47"/>
    </row>
    <row r="65" spans="2:7" ht="25.5" customHeight="1" thickBot="1">
      <c r="E65" s="61"/>
      <c r="F65" s="61"/>
      <c r="G65" s="47"/>
    </row>
    <row r="66" spans="2:7" ht="57" customHeight="1">
      <c r="B66" s="223" t="s">
        <v>94</v>
      </c>
      <c r="C66" s="224"/>
      <c r="D66" s="92"/>
      <c r="E66" s="61"/>
      <c r="F66" s="61"/>
      <c r="G66" s="47"/>
    </row>
    <row r="67" spans="2:7" ht="13.5" customHeight="1">
      <c r="B67" s="225" t="s">
        <v>115</v>
      </c>
      <c r="C67" s="225"/>
      <c r="D67" s="61"/>
      <c r="E67" s="61"/>
      <c r="F67" s="61"/>
      <c r="G67" s="47"/>
    </row>
    <row r="68" spans="2:7" ht="21.95" customHeight="1">
      <c r="B68" s="82" t="s">
        <v>95</v>
      </c>
      <c r="C68" s="83" t="s">
        <v>76</v>
      </c>
      <c r="D68" s="61"/>
      <c r="E68" s="61"/>
      <c r="F68" s="61"/>
      <c r="G68" s="47"/>
    </row>
    <row r="69" spans="2:7" ht="27" customHeight="1">
      <c r="B69" s="84" t="s">
        <v>74</v>
      </c>
      <c r="C69" s="85">
        <v>22</v>
      </c>
      <c r="D69" s="61"/>
      <c r="E69" s="61"/>
      <c r="F69" s="61"/>
      <c r="G69" s="47"/>
    </row>
    <row r="70" spans="2:7" ht="21.95" customHeight="1">
      <c r="B70" s="86" t="s">
        <v>75</v>
      </c>
      <c r="C70" s="87">
        <v>5</v>
      </c>
      <c r="D70" s="61"/>
      <c r="E70" s="61"/>
      <c r="F70" s="61"/>
      <c r="G70" s="47"/>
    </row>
    <row r="71" spans="2:7" ht="21.95" customHeight="1">
      <c r="E71" s="61"/>
      <c r="F71" s="61"/>
      <c r="G71" s="47"/>
    </row>
    <row r="72" spans="2:7" ht="15">
      <c r="E72" s="61"/>
      <c r="F72" s="61"/>
      <c r="G72" s="47"/>
    </row>
    <row r="73" spans="2:7" ht="15">
      <c r="E73" s="61"/>
      <c r="F73" s="61"/>
      <c r="G73" s="47"/>
    </row>
    <row r="74" spans="2:7" ht="15">
      <c r="B74" s="61"/>
      <c r="C74" s="61"/>
      <c r="D74" s="61"/>
      <c r="E74" s="61"/>
      <c r="F74" s="61"/>
      <c r="G74" s="47"/>
    </row>
    <row r="75" spans="2:7" ht="15.75" thickBot="1">
      <c r="B75" s="61"/>
      <c r="C75" s="61"/>
      <c r="D75" s="61"/>
      <c r="E75" s="61"/>
      <c r="F75" s="61"/>
      <c r="G75" s="47"/>
    </row>
    <row r="76" spans="2:7" ht="27.75" customHeight="1" thickBot="1">
      <c r="B76" s="221" t="s">
        <v>79</v>
      </c>
      <c r="C76" s="222"/>
      <c r="D76" s="61"/>
      <c r="E76" s="61"/>
      <c r="F76" s="61"/>
      <c r="G76" s="47"/>
    </row>
    <row r="77" spans="2:7" ht="15">
      <c r="B77" s="88" t="s">
        <v>13</v>
      </c>
      <c r="C77" s="89">
        <v>27</v>
      </c>
      <c r="D77" s="61"/>
      <c r="E77" s="61"/>
      <c r="F77" s="61"/>
      <c r="G77" s="47"/>
    </row>
    <row r="78" spans="2:7" ht="15.75" thickBot="1">
      <c r="B78" s="90" t="s">
        <v>14</v>
      </c>
      <c r="C78" s="91">
        <v>0</v>
      </c>
      <c r="D78" s="61"/>
      <c r="E78" s="61"/>
      <c r="F78" s="61"/>
      <c r="G78" s="47"/>
    </row>
    <row r="79" spans="2:7" ht="15">
      <c r="B79" s="61"/>
      <c r="C79" s="61"/>
      <c r="D79" s="61"/>
      <c r="E79" s="61"/>
      <c r="F79" s="61"/>
      <c r="G79" s="47"/>
    </row>
    <row r="80" spans="2:7" ht="15">
      <c r="B80" s="61"/>
      <c r="C80" s="61"/>
      <c r="D80" s="61"/>
      <c r="E80" s="61"/>
      <c r="F80" s="61"/>
      <c r="G80" s="47"/>
    </row>
    <row r="81" spans="2:7" ht="15.75">
      <c r="B81" s="61"/>
      <c r="C81" s="61"/>
      <c r="D81" s="61"/>
      <c r="E81" s="61"/>
      <c r="F81" s="61"/>
      <c r="G81" s="62"/>
    </row>
    <row r="82" spans="2:7" ht="15.75">
      <c r="B82" s="61"/>
      <c r="C82" s="61"/>
      <c r="D82" s="61"/>
      <c r="E82" s="61"/>
      <c r="F82" s="61"/>
      <c r="G82" s="45"/>
    </row>
    <row r="83" spans="2:7" ht="15">
      <c r="B83" s="61"/>
      <c r="C83" s="61"/>
      <c r="D83" s="61"/>
      <c r="E83" s="61"/>
      <c r="F83" s="61"/>
      <c r="G83" s="47"/>
    </row>
    <row r="84" spans="2:7" ht="15.75">
      <c r="B84" s="61"/>
      <c r="C84" s="61"/>
      <c r="D84" s="61"/>
      <c r="E84" s="61"/>
      <c r="F84" s="61"/>
      <c r="G84" s="45"/>
    </row>
    <row r="85" spans="2:7" ht="15">
      <c r="B85" s="61"/>
      <c r="C85" s="61"/>
      <c r="D85" s="61"/>
      <c r="E85" s="61"/>
      <c r="F85" s="61"/>
      <c r="G85" s="47"/>
    </row>
    <row r="86" spans="2:7" ht="15">
      <c r="D86" s="61"/>
      <c r="E86" s="61"/>
      <c r="F86" s="61"/>
      <c r="G86" s="47"/>
    </row>
    <row r="87" spans="2:7" ht="15">
      <c r="D87" s="61"/>
      <c r="E87" s="61"/>
      <c r="F87" s="61"/>
      <c r="G87" s="47"/>
    </row>
    <row r="88" spans="2:7">
      <c r="D88" s="61"/>
      <c r="E88" s="61"/>
      <c r="F88" s="61"/>
      <c r="G88" s="48"/>
    </row>
    <row r="89" spans="2:7">
      <c r="D89" s="61"/>
      <c r="E89" s="61"/>
      <c r="F89" s="61"/>
      <c r="G89" s="48"/>
    </row>
    <row r="90" spans="2:7" ht="15.75">
      <c r="D90" s="61"/>
      <c r="E90" s="61"/>
      <c r="F90" s="61"/>
      <c r="G90" s="49"/>
    </row>
    <row r="91" spans="2:7">
      <c r="D91" s="61"/>
      <c r="E91" s="61"/>
      <c r="F91" s="61"/>
      <c r="G91" s="50"/>
    </row>
    <row r="92" spans="2:7" ht="15">
      <c r="D92" s="61"/>
      <c r="E92" s="61"/>
      <c r="F92" s="61"/>
      <c r="G92" s="51"/>
    </row>
    <row r="93" spans="2:7" ht="15">
      <c r="D93" s="61"/>
      <c r="E93" s="61"/>
      <c r="F93" s="61"/>
      <c r="G93" s="47"/>
    </row>
    <row r="94" spans="2:7" ht="15">
      <c r="G94" s="47"/>
    </row>
    <row r="95" spans="2:7" ht="15">
      <c r="G95" s="47"/>
    </row>
    <row r="96" spans="2:7" ht="15">
      <c r="G96" s="47"/>
    </row>
    <row r="97" spans="7:7" ht="15">
      <c r="G97" s="47"/>
    </row>
    <row r="98" spans="7:7" ht="15.75">
      <c r="G98" s="45"/>
    </row>
    <row r="99" spans="7:7" ht="15">
      <c r="G99" s="47"/>
    </row>
    <row r="100" spans="7:7" ht="15">
      <c r="G100" s="47"/>
    </row>
    <row r="101" spans="7:7" ht="15">
      <c r="G101" s="47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41"/>
  <sheetViews>
    <sheetView showGridLines="0" workbookViewId="0">
      <selection activeCell="F23" sqref="F23"/>
    </sheetView>
  </sheetViews>
  <sheetFormatPr baseColWidth="10" defaultRowHeight="12.75"/>
  <cols>
    <col min="1" max="1" width="5.5703125" customWidth="1"/>
    <col min="2" max="2" width="65.7109375" customWidth="1"/>
    <col min="3" max="3" width="16.42578125" customWidth="1"/>
    <col min="4" max="4" width="12.85546875" customWidth="1"/>
  </cols>
  <sheetData>
    <row r="8" spans="1:7" ht="36.75" customHeight="1">
      <c r="A8" s="252" t="s">
        <v>93</v>
      </c>
      <c r="B8" s="252"/>
      <c r="C8" s="252"/>
      <c r="D8" s="94"/>
      <c r="E8" s="94"/>
      <c r="F8" s="94"/>
      <c r="G8" s="94"/>
    </row>
    <row r="9" spans="1:7" ht="13.5" thickBot="1"/>
    <row r="10" spans="1:7" ht="31.5" customHeight="1" thickBot="1">
      <c r="B10" s="253" t="s">
        <v>115</v>
      </c>
      <c r="C10" s="254"/>
    </row>
    <row r="11" spans="1:7" ht="15.75" thickBot="1">
      <c r="B11" s="171" t="s">
        <v>77</v>
      </c>
      <c r="C11" s="175" t="s">
        <v>78</v>
      </c>
    </row>
    <row r="12" spans="1:7" ht="15.75" thickBot="1">
      <c r="B12" s="173" t="s">
        <v>112</v>
      </c>
      <c r="C12" s="174"/>
    </row>
    <row r="13" spans="1:7" ht="15">
      <c r="B13" s="172" t="s">
        <v>134</v>
      </c>
      <c r="C13" s="97">
        <v>7</v>
      </c>
    </row>
    <row r="14" spans="1:7" ht="15">
      <c r="B14" s="98" t="s">
        <v>135</v>
      </c>
      <c r="C14" s="99">
        <v>3</v>
      </c>
    </row>
    <row r="15" spans="1:7" ht="15">
      <c r="B15" s="96" t="s">
        <v>136</v>
      </c>
      <c r="C15" s="95">
        <v>2</v>
      </c>
    </row>
    <row r="16" spans="1:7" ht="15">
      <c r="B16" s="96" t="s">
        <v>137</v>
      </c>
      <c r="C16" s="95">
        <v>2</v>
      </c>
    </row>
    <row r="17" spans="2:3" ht="15">
      <c r="B17" s="96" t="s">
        <v>138</v>
      </c>
      <c r="C17" s="95">
        <v>2</v>
      </c>
    </row>
    <row r="18" spans="2:3" ht="15">
      <c r="B18" s="96" t="s">
        <v>139</v>
      </c>
      <c r="C18" s="95">
        <v>2</v>
      </c>
    </row>
    <row r="19" spans="2:3" ht="15">
      <c r="B19" s="96" t="s">
        <v>140</v>
      </c>
      <c r="C19" s="95">
        <v>2</v>
      </c>
    </row>
    <row r="20" spans="2:3" ht="15">
      <c r="B20" s="96" t="s">
        <v>141</v>
      </c>
      <c r="C20" s="95">
        <v>2</v>
      </c>
    </row>
    <row r="21" spans="2:3" ht="15">
      <c r="B21" s="96" t="s">
        <v>142</v>
      </c>
      <c r="C21" s="95">
        <v>2</v>
      </c>
    </row>
    <row r="22" spans="2:3" ht="15">
      <c r="B22" s="96" t="s">
        <v>143</v>
      </c>
      <c r="C22" s="95">
        <v>2</v>
      </c>
    </row>
    <row r="23" spans="2:3" ht="15.75" thickBot="1">
      <c r="B23" s="98"/>
      <c r="C23" s="99"/>
    </row>
    <row r="24" spans="2:3" ht="15.75" thickBot="1">
      <c r="B24" s="173" t="s">
        <v>113</v>
      </c>
      <c r="C24" s="174"/>
    </row>
    <row r="25" spans="2:3" ht="15">
      <c r="B25" s="189" t="s">
        <v>144</v>
      </c>
      <c r="C25" s="190">
        <v>2</v>
      </c>
    </row>
    <row r="26" spans="2:3" ht="15">
      <c r="B26" s="189" t="s">
        <v>145</v>
      </c>
      <c r="C26" s="190">
        <v>2</v>
      </c>
    </row>
    <row r="27" spans="2:3" ht="15">
      <c r="B27" s="189"/>
      <c r="C27" s="190"/>
    </row>
    <row r="28" spans="2:3" ht="15">
      <c r="B28" s="189" t="s">
        <v>146</v>
      </c>
      <c r="C28" s="190">
        <v>3</v>
      </c>
    </row>
    <row r="29" spans="2:3" ht="15">
      <c r="B29" s="189" t="s">
        <v>147</v>
      </c>
      <c r="C29" s="190">
        <v>2</v>
      </c>
    </row>
    <row r="30" spans="2:3" ht="15">
      <c r="B30" s="189" t="s">
        <v>148</v>
      </c>
      <c r="C30" s="190">
        <v>2</v>
      </c>
    </row>
    <row r="31" spans="2:3" ht="15">
      <c r="B31" s="96" t="s">
        <v>149</v>
      </c>
      <c r="C31" s="95">
        <v>2</v>
      </c>
    </row>
    <row r="32" spans="2:3" ht="15">
      <c r="B32" s="96" t="s">
        <v>150</v>
      </c>
      <c r="C32" s="95">
        <v>1</v>
      </c>
    </row>
    <row r="33" spans="2:3" ht="15">
      <c r="B33" s="96" t="s">
        <v>151</v>
      </c>
      <c r="C33" s="95">
        <v>1</v>
      </c>
    </row>
    <row r="34" spans="2:3" ht="15">
      <c r="B34" s="189" t="s">
        <v>152</v>
      </c>
      <c r="C34" s="190">
        <v>1</v>
      </c>
    </row>
    <row r="35" spans="2:3" ht="15">
      <c r="B35" s="189" t="s">
        <v>153</v>
      </c>
      <c r="C35" s="190">
        <v>1</v>
      </c>
    </row>
    <row r="36" spans="2:3" ht="15">
      <c r="B36" s="172" t="s">
        <v>154</v>
      </c>
      <c r="C36" s="97">
        <v>1</v>
      </c>
    </row>
    <row r="37" spans="2:3" ht="15">
      <c r="B37" s="189" t="s">
        <v>155</v>
      </c>
      <c r="C37" s="190">
        <v>1</v>
      </c>
    </row>
    <row r="38" spans="2:3" ht="15">
      <c r="B38" s="189" t="s">
        <v>156</v>
      </c>
      <c r="C38" s="190">
        <v>1</v>
      </c>
    </row>
    <row r="39" spans="2:3" ht="15">
      <c r="B39" s="96" t="s">
        <v>157</v>
      </c>
      <c r="C39" s="95">
        <v>1</v>
      </c>
    </row>
    <row r="40" spans="2:3" ht="15">
      <c r="B40" s="189" t="s">
        <v>158</v>
      </c>
      <c r="C40" s="190">
        <v>1</v>
      </c>
    </row>
    <row r="41" spans="2:3" ht="15">
      <c r="B41" s="213" t="s">
        <v>159</v>
      </c>
      <c r="C41" s="214">
        <v>1</v>
      </c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topLeftCell="A25" zoomScale="75" zoomScaleSheetLayoutView="75" zoomScalePageLayoutView="75" workbookViewId="0">
      <selection activeCell="D19" sqref="D19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9" spans="1:15" ht="30" customHeight="1">
      <c r="A9" s="226" t="s">
        <v>128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113"/>
    </row>
    <row r="11" spans="1:15" ht="15.75" thickBot="1">
      <c r="A11" s="9" t="s">
        <v>8</v>
      </c>
      <c r="B11" s="10"/>
      <c r="C11" s="10"/>
    </row>
    <row r="12" spans="1:15" ht="36" customHeight="1">
      <c r="A12" s="200" t="s">
        <v>0</v>
      </c>
      <c r="B12" s="191" t="s">
        <v>125</v>
      </c>
      <c r="C12" s="191" t="s">
        <v>121</v>
      </c>
    </row>
    <row r="13" spans="1:15" ht="30.95" customHeight="1">
      <c r="A13" s="206" t="s">
        <v>15</v>
      </c>
      <c r="B13" s="201">
        <v>787</v>
      </c>
      <c r="C13" s="201">
        <v>781</v>
      </c>
    </row>
    <row r="14" spans="1:15" ht="30.95" customHeight="1">
      <c r="A14" s="202" t="s">
        <v>16</v>
      </c>
      <c r="B14" s="201">
        <v>180</v>
      </c>
      <c r="C14" s="201">
        <v>365</v>
      </c>
    </row>
    <row r="15" spans="1:15" ht="30.95" customHeight="1">
      <c r="A15" s="202"/>
      <c r="B15" s="201"/>
      <c r="C15" s="201"/>
    </row>
    <row r="16" spans="1:15" ht="12.75" customHeight="1">
      <c r="A16" s="203"/>
      <c r="B16" s="204"/>
      <c r="C16" s="204"/>
    </row>
    <row r="17" spans="1:3" ht="30.95" customHeight="1">
      <c r="A17" s="205" t="s">
        <v>5</v>
      </c>
      <c r="B17" s="207">
        <f>B13+B14+B15</f>
        <v>967</v>
      </c>
      <c r="C17" s="207">
        <f>C13+C14+C15</f>
        <v>1146</v>
      </c>
    </row>
    <row r="18" spans="1:3" ht="30.95" customHeight="1">
      <c r="A18" s="11"/>
      <c r="B18" s="12"/>
      <c r="C18" s="12"/>
    </row>
    <row r="19" spans="1:3" ht="30.95" customHeight="1">
      <c r="A19" s="11"/>
      <c r="B19" s="12"/>
      <c r="C19" s="12"/>
    </row>
    <row r="20" spans="1:3" ht="30.95" customHeight="1">
      <c r="A20" s="11"/>
      <c r="B20" s="12"/>
      <c r="C20" s="12"/>
    </row>
    <row r="21" spans="1:3" ht="30.95" customHeight="1" thickBot="1">
      <c r="A21" s="11"/>
      <c r="B21" s="12"/>
      <c r="C21" s="12"/>
    </row>
    <row r="22" spans="1:3" ht="30.95" customHeight="1" thickBot="1">
      <c r="A22" s="227" t="s">
        <v>92</v>
      </c>
      <c r="B22" s="228"/>
      <c r="C22" s="12"/>
    </row>
    <row r="23" spans="1:3" ht="27" customHeight="1">
      <c r="A23" s="177" t="s">
        <v>74</v>
      </c>
      <c r="B23" s="153">
        <v>808</v>
      </c>
      <c r="C23" s="12"/>
    </row>
    <row r="24" spans="1:3" ht="21.75" customHeight="1" thickBot="1">
      <c r="A24" s="178" t="s">
        <v>75</v>
      </c>
      <c r="B24" s="151">
        <v>57</v>
      </c>
      <c r="C24" s="12"/>
    </row>
    <row r="25" spans="1:3" ht="13.5" customHeight="1" thickBot="1">
      <c r="A25" s="179"/>
      <c r="B25" s="180"/>
      <c r="C25" s="12"/>
    </row>
    <row r="26" spans="1:3" ht="24" customHeight="1">
      <c r="A26" s="229" t="s">
        <v>81</v>
      </c>
      <c r="B26" s="230"/>
      <c r="C26" s="12"/>
    </row>
    <row r="27" spans="1:3" ht="30.95" customHeight="1">
      <c r="A27" s="181" t="s">
        <v>74</v>
      </c>
      <c r="B27" s="150">
        <v>97</v>
      </c>
      <c r="C27" s="12"/>
    </row>
    <row r="28" spans="1:3" ht="24.75" customHeight="1" thickBot="1">
      <c r="A28" s="178" t="s">
        <v>75</v>
      </c>
      <c r="B28" s="151">
        <v>5</v>
      </c>
      <c r="C28" s="12"/>
    </row>
    <row r="29" spans="1:3" ht="30.95" customHeight="1" thickBot="1">
      <c r="A29" s="115"/>
      <c r="B29" s="152">
        <f>B28+B27+B24+B23</f>
        <v>967</v>
      </c>
      <c r="C29" s="12"/>
    </row>
    <row r="30" spans="1:3" ht="30.95" customHeight="1">
      <c r="A30" s="11"/>
      <c r="B30" s="12"/>
      <c r="C30" s="12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2"/>
  <sheetViews>
    <sheetView workbookViewId="0">
      <selection activeCell="B28" sqref="B28"/>
    </sheetView>
  </sheetViews>
  <sheetFormatPr baseColWidth="10" defaultRowHeight="12.75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7" spans="1:9" ht="12.75" customHeight="1">
      <c r="A7" s="231" t="s">
        <v>103</v>
      </c>
      <c r="B7" s="231"/>
      <c r="C7" s="231"/>
      <c r="D7" s="231"/>
      <c r="E7" s="231"/>
      <c r="F7" s="231"/>
      <c r="G7" s="231"/>
      <c r="H7" s="231"/>
      <c r="I7" s="231"/>
    </row>
    <row r="8" spans="1:9" ht="27.75" customHeight="1">
      <c r="A8" s="231"/>
      <c r="B8" s="231"/>
      <c r="C8" s="231"/>
      <c r="D8" s="231"/>
      <c r="E8" s="231"/>
      <c r="F8" s="231"/>
      <c r="G8" s="231"/>
      <c r="H8" s="231"/>
      <c r="I8" s="231"/>
    </row>
    <row r="9" spans="1:9" ht="13.5" thickBot="1"/>
    <row r="10" spans="1:9" ht="18" thickBot="1">
      <c r="B10" t="s">
        <v>28</v>
      </c>
      <c r="C10" s="160" t="s">
        <v>107</v>
      </c>
      <c r="D10" s="13"/>
      <c r="E10" s="13"/>
    </row>
    <row r="11" spans="1:9" ht="18" thickBot="1">
      <c r="C11" s="160"/>
    </row>
    <row r="12" spans="1:9" ht="17.25">
      <c r="B12" s="133"/>
      <c r="C12" s="161"/>
      <c r="D12" s="155"/>
    </row>
    <row r="13" spans="1:9" ht="17.25">
      <c r="B13" s="156" t="s">
        <v>96</v>
      </c>
      <c r="C13" s="182">
        <v>979</v>
      </c>
      <c r="D13" s="155"/>
    </row>
    <row r="14" spans="1:9" ht="17.25">
      <c r="B14" s="156" t="s">
        <v>97</v>
      </c>
      <c r="C14" s="162">
        <v>217</v>
      </c>
      <c r="D14" s="155"/>
    </row>
    <row r="15" spans="1:9" ht="17.25">
      <c r="B15" s="156" t="s">
        <v>122</v>
      </c>
      <c r="C15" s="162">
        <v>136</v>
      </c>
      <c r="D15" s="155"/>
      <c r="E15" s="176"/>
      <c r="F15" s="139"/>
    </row>
    <row r="16" spans="1:9" ht="17.25">
      <c r="B16" s="156" t="s">
        <v>98</v>
      </c>
      <c r="C16" s="162">
        <v>128</v>
      </c>
      <c r="D16" s="155"/>
      <c r="E16" s="176"/>
      <c r="F16" s="23"/>
    </row>
    <row r="17" spans="2:6" ht="17.25">
      <c r="B17" s="156" t="s">
        <v>116</v>
      </c>
      <c r="C17" s="162"/>
      <c r="D17" s="155"/>
      <c r="F17" s="211"/>
    </row>
    <row r="18" spans="2:6" ht="34.5">
      <c r="B18" s="183" t="s">
        <v>119</v>
      </c>
      <c r="C18" s="184">
        <v>282</v>
      </c>
      <c r="D18" s="185"/>
      <c r="F18" s="212"/>
    </row>
    <row r="19" spans="2:6" ht="17.25">
      <c r="B19" s="156" t="s">
        <v>99</v>
      </c>
      <c r="C19" s="162">
        <v>35</v>
      </c>
      <c r="D19" s="155"/>
    </row>
    <row r="20" spans="2:6" ht="17.25">
      <c r="B20" s="163" t="s">
        <v>100</v>
      </c>
      <c r="C20" s="164">
        <v>517</v>
      </c>
      <c r="D20" s="155"/>
    </row>
    <row r="21" spans="2:6" ht="15">
      <c r="B21" s="154"/>
    </row>
    <row r="22" spans="2:6" ht="15">
      <c r="B22" s="154"/>
    </row>
  </sheetData>
  <mergeCells count="1">
    <mergeCell ref="A7:I8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D62"/>
  <sheetViews>
    <sheetView showGridLines="0" topLeftCell="A7" workbookViewId="0">
      <selection activeCell="E33" sqref="E33"/>
    </sheetView>
  </sheetViews>
  <sheetFormatPr baseColWidth="10" defaultRowHeight="12.75"/>
  <cols>
    <col min="1" max="1" width="8.140625" customWidth="1"/>
    <col min="2" max="2" width="17.140625" customWidth="1"/>
    <col min="3" max="3" width="0.140625" customWidth="1"/>
    <col min="4" max="4" width="15.5703125" hidden="1" customWidth="1"/>
    <col min="5" max="5" width="14.140625" customWidth="1"/>
    <col min="6" max="6" width="14.28515625" customWidth="1"/>
    <col min="7" max="7" width="11.42578125" style="14"/>
    <col min="8" max="8" width="5.7109375" style="27" customWidth="1"/>
    <col min="9" max="9" width="11.42578125" style="27"/>
    <col min="10" max="21" width="5.7109375" customWidth="1"/>
    <col min="24" max="24" width="10.140625" customWidth="1"/>
    <col min="25" max="25" width="13.42578125" customWidth="1"/>
    <col min="26" max="26" width="19.5703125" customWidth="1"/>
    <col min="27" max="27" width="17" customWidth="1"/>
    <col min="28" max="28" width="15.140625" customWidth="1"/>
  </cols>
  <sheetData>
    <row r="5" spans="2:30">
      <c r="B5" s="13"/>
    </row>
    <row r="6" spans="2:30" ht="13.5" customHeight="1" thickBot="1">
      <c r="B6" s="13"/>
      <c r="Y6" s="232" t="s">
        <v>83</v>
      </c>
      <c r="Z6" s="232"/>
      <c r="AA6" s="232"/>
      <c r="AB6" s="232"/>
      <c r="AC6" s="232"/>
      <c r="AD6" s="114"/>
    </row>
    <row r="7" spans="2:30" ht="18.75" customHeight="1">
      <c r="B7" s="237" t="s">
        <v>25</v>
      </c>
      <c r="C7" s="238"/>
      <c r="D7" s="238"/>
      <c r="E7" s="238"/>
      <c r="F7" s="238"/>
      <c r="G7" s="239"/>
      <c r="H7" s="31"/>
      <c r="I7" s="31"/>
      <c r="Y7" s="232"/>
      <c r="Z7" s="232"/>
      <c r="AA7" s="232"/>
      <c r="AB7" s="232"/>
      <c r="AC7" s="232"/>
      <c r="AD7" s="114"/>
    </row>
    <row r="8" spans="2:30" ht="17.25" customHeight="1">
      <c r="B8" s="240" t="s">
        <v>129</v>
      </c>
      <c r="C8" s="241"/>
      <c r="D8" s="241"/>
      <c r="E8" s="241"/>
      <c r="F8" s="241"/>
      <c r="G8" s="242"/>
      <c r="H8" s="32"/>
      <c r="I8" s="32"/>
    </row>
    <row r="9" spans="2:30" ht="15" customHeight="1" thickBot="1">
      <c r="B9" s="208"/>
      <c r="C9" s="209"/>
      <c r="D9" s="209"/>
      <c r="E9" s="209"/>
      <c r="F9" s="209"/>
      <c r="G9" s="210"/>
      <c r="H9" s="30"/>
      <c r="I9" s="30"/>
    </row>
    <row r="10" spans="2:30" s="27" customFormat="1" ht="9" customHeight="1" thickBot="1">
      <c r="B10" s="28"/>
      <c r="C10" s="29"/>
      <c r="D10" s="29"/>
      <c r="E10" s="29"/>
      <c r="F10" s="29"/>
      <c r="G10" s="29"/>
      <c r="H10" s="30"/>
      <c r="I10" s="30"/>
      <c r="Y10" s="116"/>
      <c r="Z10" s="116"/>
      <c r="AA10" s="116"/>
      <c r="AB10" s="116"/>
      <c r="AC10" s="116"/>
      <c r="AD10" s="116"/>
    </row>
    <row r="11" spans="2:30" s="27" customFormat="1" ht="17.25" customHeight="1" thickBot="1">
      <c r="B11" s="234" t="s">
        <v>24</v>
      </c>
      <c r="C11" s="235"/>
      <c r="D11" s="235"/>
      <c r="E11" s="235"/>
      <c r="F11" s="235"/>
      <c r="G11" s="236"/>
      <c r="H11" s="33"/>
      <c r="I11" s="33"/>
      <c r="Z11" s="121" t="s">
        <v>28</v>
      </c>
      <c r="AA11" s="122" t="s">
        <v>24</v>
      </c>
      <c r="AB11" s="122" t="s">
        <v>26</v>
      </c>
    </row>
    <row r="12" spans="2:30" ht="8.25" customHeight="1" thickBot="1">
      <c r="B12" s="23"/>
      <c r="C12" s="23"/>
      <c r="D12" s="23"/>
      <c r="E12" s="23"/>
      <c r="F12" s="23"/>
      <c r="G12" s="23"/>
      <c r="H12" s="33"/>
      <c r="I12" s="33"/>
      <c r="Z12" s="123" t="s">
        <v>84</v>
      </c>
      <c r="AA12" s="117">
        <v>3</v>
      </c>
      <c r="AB12" s="124">
        <v>2</v>
      </c>
    </row>
    <row r="13" spans="2:30" ht="31.5" customHeight="1" thickBot="1">
      <c r="B13" t="s">
        <v>28</v>
      </c>
      <c r="C13" s="24" t="s">
        <v>20</v>
      </c>
      <c r="D13" s="17" t="s">
        <v>82</v>
      </c>
      <c r="E13" s="17" t="s">
        <v>22</v>
      </c>
      <c r="F13" s="25" t="s">
        <v>23</v>
      </c>
      <c r="G13" s="26" t="s">
        <v>5</v>
      </c>
      <c r="H13" s="34"/>
      <c r="I13" s="34"/>
      <c r="Z13" s="125"/>
      <c r="AA13" s="118"/>
      <c r="AB13" s="126"/>
    </row>
    <row r="14" spans="2:30" ht="24" customHeight="1">
      <c r="B14" s="18" t="s">
        <v>17</v>
      </c>
      <c r="C14" s="40"/>
      <c r="D14" s="40"/>
      <c r="E14" s="40">
        <v>14</v>
      </c>
      <c r="F14" s="40"/>
      <c r="G14" s="35">
        <f>Tabla8[[#This Row],[JUZGADO IV]]+Tabla8[[#This Row],[JUZGADO III]]+Tabla8[[#This Row],[ASUNTOS INTERNOS]]</f>
        <v>14</v>
      </c>
      <c r="H14" s="30"/>
      <c r="I14" s="30"/>
      <c r="Z14" s="125" t="s">
        <v>18</v>
      </c>
      <c r="AA14" s="119">
        <v>0</v>
      </c>
      <c r="AB14" s="126">
        <v>4</v>
      </c>
    </row>
    <row r="15" spans="2:30" ht="24" customHeight="1">
      <c r="B15" s="19" t="s">
        <v>27</v>
      </c>
      <c r="C15" s="66">
        <v>0</v>
      </c>
      <c r="D15" s="67">
        <f>(D14*100%/G14)</f>
        <v>0</v>
      </c>
      <c r="E15" s="67">
        <f>(E14*100%/G14)</f>
        <v>1</v>
      </c>
      <c r="F15" s="67">
        <f>(F14*100%/G14)</f>
        <v>0</v>
      </c>
      <c r="G15" s="68">
        <f>Tabla8[[#This Row],[JUZGADO IV]]+Tabla8[[#This Row],[JUZGADO III]]+Tabla8[[#This Row],[COLEGIADO]]+Tabla8[[#This Row],[ASUNTOS INTERNOS]]</f>
        <v>1</v>
      </c>
      <c r="H15" s="30"/>
      <c r="I15" s="30"/>
      <c r="Z15" s="125"/>
      <c r="AA15" s="118"/>
      <c r="AB15" s="126"/>
    </row>
    <row r="16" spans="2:30" ht="24" customHeight="1">
      <c r="B16" s="19" t="s">
        <v>18</v>
      </c>
      <c r="C16" s="41"/>
      <c r="D16" s="41"/>
      <c r="E16" s="41">
        <v>0</v>
      </c>
      <c r="F16" s="41">
        <v>0</v>
      </c>
      <c r="G16" s="36">
        <f>Tabla8[[#This Row],[JUZGADO IV]]+Tabla8[[#This Row],[JUZGADO III]]+Tabla8[[#This Row],[ASUNTOS INTERNOS]]</f>
        <v>0</v>
      </c>
      <c r="H16" s="30"/>
      <c r="I16" s="30"/>
      <c r="Z16" s="125" t="s">
        <v>19</v>
      </c>
      <c r="AA16" s="119">
        <v>1</v>
      </c>
      <c r="AB16" s="126">
        <v>0</v>
      </c>
    </row>
    <row r="17" spans="2:28" ht="24" customHeight="1" thickBot="1">
      <c r="B17" s="19" t="s">
        <v>27</v>
      </c>
      <c r="C17" s="66" t="e">
        <f>(C16*100%/G16)</f>
        <v>#DIV/0!</v>
      </c>
      <c r="D17" s="66" t="e">
        <f>(D16*100%/G16)</f>
        <v>#DIV/0!</v>
      </c>
      <c r="E17" s="66">
        <v>0</v>
      </c>
      <c r="F17" s="66">
        <v>0</v>
      </c>
      <c r="G17" s="68">
        <v>0</v>
      </c>
      <c r="H17" s="30"/>
      <c r="I17" s="30"/>
      <c r="Z17" s="127"/>
      <c r="AA17" s="120"/>
      <c r="AB17" s="128"/>
    </row>
    <row r="18" spans="2:28" ht="24" customHeight="1" thickBot="1">
      <c r="B18" s="19" t="s">
        <v>19</v>
      </c>
      <c r="C18" s="41"/>
      <c r="D18" s="41"/>
      <c r="E18" s="41">
        <v>5</v>
      </c>
      <c r="F18" s="41"/>
      <c r="G18" s="36">
        <f>Tabla8[[#This Row],[JUZGADO IV]]+Tabla8[[#This Row],[JUZGADO III]]+Tabla8[[#This Row],[ASUNTOS INTERNOS]]</f>
        <v>5</v>
      </c>
      <c r="H18" s="30"/>
      <c r="I18" s="30"/>
      <c r="Z18" s="129" t="s">
        <v>85</v>
      </c>
      <c r="AA18" s="130">
        <f>AA16+AA14+AA12</f>
        <v>4</v>
      </c>
      <c r="AB18" s="131">
        <f>AB16+AB14+AB12</f>
        <v>6</v>
      </c>
    </row>
    <row r="19" spans="2:28" ht="24" customHeight="1" thickBot="1">
      <c r="B19" s="19" t="s">
        <v>27</v>
      </c>
      <c r="C19" s="69">
        <v>0</v>
      </c>
      <c r="D19" s="69">
        <f>(D18*100%/G18)</f>
        <v>0</v>
      </c>
      <c r="E19" s="69">
        <f>(E18*100%/G18)</f>
        <v>1</v>
      </c>
      <c r="F19" s="69">
        <f>(F18*100%/G18)</f>
        <v>0</v>
      </c>
      <c r="G19" s="70">
        <f>Tabla8[[#This Row],[JUZGADO IV]]+Tabla8[[#This Row],[JUZGADO III]]+Tabla8[[#This Row],[COLEGIADO]]+Tabla8[[#This Row],[ASUNTOS INTERNOS]]</f>
        <v>1</v>
      </c>
      <c r="H19" s="30"/>
      <c r="I19" s="30"/>
    </row>
    <row r="20" spans="2:28" ht="12" customHeight="1" thickBot="1">
      <c r="B20" s="21"/>
      <c r="C20" s="64"/>
      <c r="D20" s="64"/>
      <c r="E20" s="64"/>
      <c r="F20" s="64"/>
      <c r="G20" s="37"/>
      <c r="H20" s="30"/>
      <c r="I20" s="30"/>
    </row>
    <row r="21" spans="2:28" ht="24" customHeight="1" thickBot="1">
      <c r="B21" s="22" t="s">
        <v>101</v>
      </c>
      <c r="C21" s="65">
        <f>C14+C16+C18</f>
        <v>0</v>
      </c>
      <c r="D21" s="65">
        <f t="shared" ref="D21:F21" si="0">D14+D16+D18</f>
        <v>0</v>
      </c>
      <c r="E21" s="65">
        <f>E14+E16+E18</f>
        <v>19</v>
      </c>
      <c r="F21" s="65">
        <f t="shared" si="0"/>
        <v>0</v>
      </c>
      <c r="G21" s="38">
        <f>Tabla8[[#This Row],[JUZGADO IV]]+Tabla8[[#This Row],[JUZGADO III]]+Tabla8[[#This Row],[COLEGIADO]]+Tabla8[[#This Row],[ASUNTOS INTERNOS]]</f>
        <v>19</v>
      </c>
      <c r="H21" s="30"/>
      <c r="I21" s="30"/>
    </row>
    <row r="22" spans="2:28" ht="24" customHeight="1">
      <c r="B22" s="22" t="s">
        <v>27</v>
      </c>
      <c r="C22" s="71">
        <f>(C21*100%/G21)</f>
        <v>0</v>
      </c>
      <c r="D22" s="71">
        <f>(D21*100%/G21)</f>
        <v>0</v>
      </c>
      <c r="E22" s="71">
        <f>(E21*100%/G21)</f>
        <v>1</v>
      </c>
      <c r="F22" s="71">
        <f>(F21*100%/G21)</f>
        <v>0</v>
      </c>
      <c r="G22" s="72">
        <f>Tabla8[[#This Row],[JUZGADO IV]]+Tabla8[[#This Row],[JUZGADO III]]+Tabla8[[#This Row],[COLEGIADO]]+Tabla8[[#This Row],[ASUNTOS INTERNOS]]</f>
        <v>1</v>
      </c>
      <c r="H22" s="30"/>
      <c r="I22" s="30"/>
    </row>
    <row r="23" spans="2:28" ht="13.5" thickBot="1">
      <c r="B23" s="13"/>
      <c r="G23" s="112"/>
    </row>
    <row r="24" spans="2:28" ht="22.5" customHeight="1" thickBot="1">
      <c r="B24" s="234" t="s">
        <v>26</v>
      </c>
      <c r="C24" s="235"/>
      <c r="D24" s="235"/>
      <c r="E24" s="235"/>
      <c r="F24" s="235"/>
      <c r="G24" s="236"/>
      <c r="H24" s="33"/>
      <c r="I24" s="33"/>
    </row>
    <row r="25" spans="2:28" ht="13.5" thickBot="1">
      <c r="C25" s="23"/>
      <c r="D25" s="23"/>
      <c r="E25" s="23"/>
      <c r="F25" s="23"/>
      <c r="G25" s="112"/>
    </row>
    <row r="26" spans="2:28" ht="19.5" customHeight="1" thickBot="1">
      <c r="B26" t="s">
        <v>28</v>
      </c>
      <c r="C26" s="24" t="s">
        <v>20</v>
      </c>
      <c r="D26" s="17" t="s">
        <v>21</v>
      </c>
      <c r="E26" s="17" t="s">
        <v>22</v>
      </c>
      <c r="F26" s="25" t="s">
        <v>23</v>
      </c>
      <c r="G26" s="26" t="s">
        <v>5</v>
      </c>
      <c r="H26" s="34"/>
      <c r="I26" s="34"/>
    </row>
    <row r="27" spans="2:28" ht="0.75" hidden="1" customHeight="1" thickBot="1">
      <c r="C27">
        <v>0</v>
      </c>
      <c r="G27" s="39">
        <f>Tabla9[[#This Row],[JUZGADO IV]]+Tabla9[[#This Row],[JUZGADO III]]+Tabla9[[#This Row],[JUZGADO I]]+Tabla9[[#This Row],[ASUNTOS INTERNOS]]</f>
        <v>0</v>
      </c>
    </row>
    <row r="28" spans="2:28" ht="24" customHeight="1">
      <c r="B28" s="15" t="s">
        <v>17</v>
      </c>
      <c r="C28" s="40"/>
      <c r="D28" s="40"/>
      <c r="E28" s="40">
        <v>13</v>
      </c>
      <c r="F28" s="40"/>
      <c r="G28" s="35">
        <f>Tabla9[[#This Row],[JUZGADO IV]]+Tabla9[[#This Row],[JUZGADO III]]+Tabla9[[#This Row],[ASUNTOS INTERNOS]]</f>
        <v>13</v>
      </c>
      <c r="H28" s="30"/>
      <c r="I28" s="30"/>
    </row>
    <row r="29" spans="2:28" ht="24" customHeight="1">
      <c r="B29" s="19" t="s">
        <v>27</v>
      </c>
      <c r="C29" s="74">
        <v>0</v>
      </c>
      <c r="D29" s="74">
        <f>D28*100%/G28</f>
        <v>0</v>
      </c>
      <c r="E29" s="74">
        <f>E28*100%/G28</f>
        <v>1</v>
      </c>
      <c r="F29" s="74">
        <f>F28*100%/G28</f>
        <v>0</v>
      </c>
      <c r="G29" s="73">
        <f>Tabla9[[#This Row],[JUZGADO IV]]+Tabla9[[#This Row],[JUZGADO III]]+Tabla9[[#This Row],[JUZGADO I]]+Tabla9[[#This Row],[ASUNTOS INTERNOS]]</f>
        <v>1</v>
      </c>
      <c r="H29" s="30"/>
      <c r="I29" s="30"/>
    </row>
    <row r="30" spans="2:28" ht="24" customHeight="1">
      <c r="B30" s="16" t="s">
        <v>18</v>
      </c>
      <c r="C30" s="41"/>
      <c r="D30" s="41"/>
      <c r="E30" s="41">
        <v>0</v>
      </c>
      <c r="F30" s="41">
        <v>0</v>
      </c>
      <c r="G30" s="36">
        <f>Tabla9[[#This Row],[JUZGADO IV]]+Tabla9[[#This Row],[JUZGADO III]]+Tabla9[[#This Row],[ASUNTOS INTERNOS]]</f>
        <v>0</v>
      </c>
      <c r="H30" s="30"/>
      <c r="I30" s="30"/>
    </row>
    <row r="31" spans="2:28" ht="24" customHeight="1">
      <c r="B31" s="19" t="s">
        <v>27</v>
      </c>
      <c r="C31" s="74">
        <v>0</v>
      </c>
      <c r="D31" s="74" t="e">
        <f>D30*100%/G30</f>
        <v>#DIV/0!</v>
      </c>
      <c r="E31" s="74">
        <v>0</v>
      </c>
      <c r="F31" s="74">
        <v>0</v>
      </c>
      <c r="G31" s="73">
        <v>0</v>
      </c>
      <c r="H31" s="30"/>
      <c r="I31" s="30"/>
    </row>
    <row r="32" spans="2:28" ht="24" customHeight="1">
      <c r="B32" s="16" t="s">
        <v>19</v>
      </c>
      <c r="C32" s="41"/>
      <c r="D32" s="41"/>
      <c r="E32" s="41">
        <v>3</v>
      </c>
      <c r="F32" s="41"/>
      <c r="G32" s="36">
        <f>Tabla9[[#This Row],[JUZGADO IV]]+Tabla9[[#This Row],[JUZGADO III]]+Tabla9[[#This Row],[ASUNTOS INTERNOS]]</f>
        <v>3</v>
      </c>
      <c r="H32" s="30"/>
      <c r="I32" s="30"/>
    </row>
    <row r="33" spans="2:9" ht="24" customHeight="1" thickBot="1">
      <c r="B33" s="20" t="s">
        <v>27</v>
      </c>
      <c r="C33" s="74">
        <v>0</v>
      </c>
      <c r="D33" s="74">
        <f>D32*100%/G32</f>
        <v>0</v>
      </c>
      <c r="E33" s="74">
        <f>E32*100%/G32</f>
        <v>1</v>
      </c>
      <c r="F33" s="74">
        <f>F32*100%/G32</f>
        <v>0</v>
      </c>
      <c r="G33" s="75">
        <f>Tabla9[[#This Row],[JUZGADO IV]]+Tabla9[[#This Row],[JUZGADO III]]+Tabla9[[#This Row],[JUZGADO I]]+Tabla9[[#This Row],[ASUNTOS INTERNOS]]</f>
        <v>1</v>
      </c>
      <c r="H33" s="30"/>
      <c r="I33" s="30"/>
    </row>
    <row r="34" spans="2:9" ht="20.100000000000001" customHeight="1" thickBot="1">
      <c r="G34" s="39"/>
    </row>
    <row r="35" spans="2:9" ht="24" customHeight="1" thickBot="1">
      <c r="B35" s="22" t="s">
        <v>102</v>
      </c>
      <c r="C35" s="65">
        <f>C28+C30+C32</f>
        <v>0</v>
      </c>
      <c r="D35" s="65">
        <f t="shared" ref="D35" si="1">D28+D30+D32</f>
        <v>0</v>
      </c>
      <c r="E35" s="65">
        <f>E28+E30+E32</f>
        <v>16</v>
      </c>
      <c r="F35" s="65">
        <f>F28+F30+F32</f>
        <v>0</v>
      </c>
      <c r="G35" s="38">
        <f>Tabla9[[#This Row],[JUZGADO IV]]+Tabla9[[#This Row],[JUZGADO III]]+Tabla9[[#This Row],[JUZGADO I]]+Tabla9[[#This Row],[ASUNTOS INTERNOS]]</f>
        <v>16</v>
      </c>
      <c r="H35" s="30"/>
      <c r="I35" s="30"/>
    </row>
    <row r="36" spans="2:9" ht="24" customHeight="1">
      <c r="B36" s="22" t="s">
        <v>27</v>
      </c>
      <c r="C36" s="74">
        <f>C35*100%/G35</f>
        <v>0</v>
      </c>
      <c r="D36" s="74">
        <f>D35*100%/G35</f>
        <v>0</v>
      </c>
      <c r="E36" s="74">
        <f>E35*100%/G35</f>
        <v>1</v>
      </c>
      <c r="F36" s="74">
        <f>F35*100%/G35</f>
        <v>0</v>
      </c>
      <c r="G36" s="72">
        <f>Tabla9[[#This Row],[JUZGADO IV]]+Tabla9[[#This Row],[JUZGADO III]]+Tabla9[[#This Row],[JUZGADO I]]+Tabla9[[#This Row],[ASUNTOS INTERNOS]]</f>
        <v>1</v>
      </c>
      <c r="H36" s="30"/>
      <c r="I36" s="30"/>
    </row>
    <row r="38" spans="2:9" ht="7.5" customHeight="1"/>
    <row r="39" spans="2:9" hidden="1"/>
    <row r="44" spans="2:9" s="77" customFormat="1">
      <c r="B44" s="76"/>
      <c r="C44" s="76"/>
      <c r="D44" s="76"/>
      <c r="G44" s="110"/>
      <c r="H44" s="111"/>
      <c r="I44" s="111"/>
    </row>
    <row r="45" spans="2:9" s="77" customFormat="1">
      <c r="B45" s="76"/>
      <c r="C45" s="233" t="s">
        <v>32</v>
      </c>
      <c r="D45" s="233"/>
      <c r="E45" s="233"/>
      <c r="G45" s="110"/>
      <c r="H45" s="111"/>
      <c r="I45" s="111"/>
    </row>
    <row r="46" spans="2:9" s="77" customFormat="1">
      <c r="B46" s="76"/>
      <c r="C46" s="80" t="s">
        <v>24</v>
      </c>
      <c r="D46" s="80" t="s">
        <v>30</v>
      </c>
      <c r="E46" s="78"/>
      <c r="G46" s="110"/>
      <c r="H46" s="111"/>
      <c r="I46" s="111"/>
    </row>
    <row r="47" spans="2:9" s="77" customFormat="1">
      <c r="B47" s="76" t="s">
        <v>17</v>
      </c>
      <c r="C47" s="109">
        <f>G14</f>
        <v>14</v>
      </c>
      <c r="D47" s="109">
        <f>G28</f>
        <v>13</v>
      </c>
      <c r="E47" s="77">
        <f>G28</f>
        <v>13</v>
      </c>
      <c r="G47" s="110"/>
      <c r="H47" s="111"/>
      <c r="I47" s="111"/>
    </row>
    <row r="48" spans="2:9" s="77" customFormat="1">
      <c r="B48" s="76" t="s">
        <v>29</v>
      </c>
      <c r="C48" s="109">
        <f>G16</f>
        <v>0</v>
      </c>
      <c r="D48" s="109">
        <f>G30</f>
        <v>0</v>
      </c>
      <c r="E48" s="77">
        <f>G30</f>
        <v>0</v>
      </c>
      <c r="G48" s="110"/>
      <c r="H48" s="111"/>
      <c r="I48" s="111"/>
    </row>
    <row r="49" spans="2:9" s="77" customFormat="1">
      <c r="B49" s="76" t="s">
        <v>19</v>
      </c>
      <c r="C49" s="109">
        <f>G18</f>
        <v>5</v>
      </c>
      <c r="D49" s="109">
        <f>G32</f>
        <v>3</v>
      </c>
      <c r="E49" s="77">
        <f>G32</f>
        <v>3</v>
      </c>
      <c r="G49" s="110"/>
      <c r="H49" s="111"/>
      <c r="I49" s="111"/>
    </row>
    <row r="50" spans="2:9" s="77" customFormat="1">
      <c r="B50" s="76"/>
      <c r="C50" s="76"/>
      <c r="D50" s="76"/>
      <c r="G50" s="110"/>
      <c r="H50" s="111"/>
      <c r="I50" s="111"/>
    </row>
    <row r="51" spans="2:9" s="77" customFormat="1">
      <c r="B51" s="76"/>
      <c r="C51" s="80"/>
      <c r="D51" s="80"/>
      <c r="E51" s="79"/>
      <c r="G51" s="110"/>
      <c r="H51" s="111"/>
      <c r="I51" s="111"/>
    </row>
    <row r="52" spans="2:9" s="77" customFormat="1">
      <c r="B52" s="76"/>
      <c r="C52" s="233" t="s">
        <v>31</v>
      </c>
      <c r="D52" s="233"/>
      <c r="E52" s="233"/>
      <c r="G52" s="110"/>
      <c r="H52" s="111"/>
      <c r="I52" s="111"/>
    </row>
    <row r="53" spans="2:9" s="77" customFormat="1">
      <c r="B53" s="76"/>
      <c r="C53" s="80" t="s">
        <v>24</v>
      </c>
      <c r="D53" s="80" t="s">
        <v>30</v>
      </c>
      <c r="G53" s="110"/>
      <c r="H53" s="111"/>
      <c r="I53" s="111"/>
    </row>
    <row r="54" spans="2:9" s="77" customFormat="1">
      <c r="B54" s="76" t="s">
        <v>17</v>
      </c>
      <c r="C54" s="109" t="e">
        <f>#REF!</f>
        <v>#REF!</v>
      </c>
      <c r="D54" s="109" t="e">
        <f>#REF!</f>
        <v>#REF!</v>
      </c>
      <c r="E54" s="77" t="e">
        <f>#REF!</f>
        <v>#REF!</v>
      </c>
      <c r="G54" s="110"/>
      <c r="H54" s="111"/>
      <c r="I54" s="111"/>
    </row>
    <row r="55" spans="2:9" s="77" customFormat="1">
      <c r="B55" s="76" t="s">
        <v>29</v>
      </c>
      <c r="C55" s="109" t="e">
        <f>#REF!</f>
        <v>#REF!</v>
      </c>
      <c r="D55" s="109" t="e">
        <f>#REF!</f>
        <v>#REF!</v>
      </c>
      <c r="E55" s="77" t="e">
        <f>#REF!</f>
        <v>#REF!</v>
      </c>
      <c r="G55" s="110"/>
      <c r="H55" s="111"/>
      <c r="I55" s="111"/>
    </row>
    <row r="56" spans="2:9" s="77" customFormat="1">
      <c r="B56" s="76" t="s">
        <v>19</v>
      </c>
      <c r="C56" s="109" t="e">
        <f>#REF!</f>
        <v>#REF!</v>
      </c>
      <c r="D56" s="109" t="e">
        <f>#REF!</f>
        <v>#REF!</v>
      </c>
      <c r="E56" s="77" t="e">
        <f>#REF!</f>
        <v>#REF!</v>
      </c>
      <c r="G56" s="110"/>
      <c r="H56" s="111"/>
      <c r="I56" s="111"/>
    </row>
    <row r="57" spans="2:9" s="77" customFormat="1">
      <c r="B57" s="76"/>
      <c r="C57" s="76"/>
      <c r="D57" s="76"/>
      <c r="G57" s="110"/>
      <c r="H57" s="111"/>
      <c r="I57" s="111"/>
    </row>
    <row r="58" spans="2:9" s="77" customFormat="1">
      <c r="B58" s="76"/>
      <c r="C58" s="76"/>
      <c r="D58" s="76"/>
      <c r="G58" s="110"/>
      <c r="H58" s="111"/>
      <c r="I58" s="111"/>
    </row>
    <row r="59" spans="2:9" s="77" customFormat="1">
      <c r="G59" s="110"/>
      <c r="H59" s="111"/>
      <c r="I59" s="111"/>
    </row>
    <row r="60" spans="2:9" s="77" customFormat="1">
      <c r="G60" s="110"/>
      <c r="H60" s="111"/>
      <c r="I60" s="111"/>
    </row>
    <row r="61" spans="2:9" s="77" customFormat="1">
      <c r="G61" s="110"/>
      <c r="H61" s="111"/>
      <c r="I61" s="111"/>
    </row>
    <row r="62" spans="2:9" s="77" customFormat="1">
      <c r="G62" s="110"/>
      <c r="H62" s="111"/>
      <c r="I62" s="111"/>
    </row>
  </sheetData>
  <mergeCells count="7">
    <mergeCell ref="Y6:AC7"/>
    <mergeCell ref="C52:E52"/>
    <mergeCell ref="B11:G11"/>
    <mergeCell ref="B24:G24"/>
    <mergeCell ref="B7:G7"/>
    <mergeCell ref="B8:G8"/>
    <mergeCell ref="C45:E45"/>
  </mergeCells>
  <pageMargins left="0.85" right="0.31" top="0.36" bottom="0.3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36"/>
  <sheetViews>
    <sheetView tabSelected="1" workbookViewId="0">
      <selection activeCell="I17" sqref="I17"/>
    </sheetView>
  </sheetViews>
  <sheetFormatPr baseColWidth="10" defaultRowHeight="12.75"/>
  <cols>
    <col min="1" max="1" width="3.7109375" customWidth="1"/>
    <col min="2" max="2" width="26.28515625" customWidth="1"/>
    <col min="5" max="5" width="10.7109375" customWidth="1"/>
  </cols>
  <sheetData>
    <row r="6" spans="2:4" ht="13.5" thickBot="1"/>
    <row r="7" spans="2:4" ht="12.75" customHeight="1">
      <c r="B7" s="243" t="s">
        <v>89</v>
      </c>
      <c r="C7" s="244"/>
      <c r="D7" s="245"/>
    </row>
    <row r="8" spans="2:4" ht="27.75" customHeight="1" thickBot="1">
      <c r="B8" s="246"/>
      <c r="C8" s="247"/>
      <c r="D8" s="248"/>
    </row>
    <row r="9" spans="2:4" s="132" customFormat="1" ht="15.75" customHeight="1" thickBot="1">
      <c r="B9" s="249" t="s">
        <v>130</v>
      </c>
      <c r="C9" s="250"/>
      <c r="D9" s="251"/>
    </row>
    <row r="10" spans="2:4" ht="13.5" thickBot="1"/>
    <row r="11" spans="2:4" ht="15.75">
      <c r="B11" s="133" t="s">
        <v>29</v>
      </c>
      <c r="C11" s="136">
        <v>0</v>
      </c>
    </row>
    <row r="12" spans="2:4" ht="15.75">
      <c r="B12" s="134"/>
      <c r="C12" s="137"/>
    </row>
    <row r="13" spans="2:4" ht="15.75">
      <c r="B13" s="134" t="s">
        <v>84</v>
      </c>
      <c r="C13" s="137">
        <v>0</v>
      </c>
    </row>
    <row r="14" spans="2:4" ht="15.75">
      <c r="B14" s="134"/>
      <c r="C14" s="137"/>
    </row>
    <row r="15" spans="2:4" ht="15.75">
      <c r="B15" s="134" t="s">
        <v>19</v>
      </c>
      <c r="C15" s="137">
        <v>2</v>
      </c>
    </row>
    <row r="16" spans="2:4" ht="16.5" thickBot="1">
      <c r="B16" s="135" t="s">
        <v>160</v>
      </c>
      <c r="C16" s="138">
        <v>1</v>
      </c>
    </row>
    <row r="17" spans="2:4">
      <c r="C17" s="139"/>
    </row>
    <row r="18" spans="2:4">
      <c r="C18" s="139">
        <f>SUM(C11:C17)</f>
        <v>3</v>
      </c>
    </row>
    <row r="19" spans="2:4" ht="13.5" thickBot="1"/>
    <row r="20" spans="2:4" ht="19.5" customHeight="1">
      <c r="B20" s="243" t="s">
        <v>90</v>
      </c>
      <c r="C20" s="244"/>
      <c r="D20" s="245"/>
    </row>
    <row r="21" spans="2:4" ht="13.5" customHeight="1" thickBot="1">
      <c r="B21" s="246"/>
      <c r="C21" s="247"/>
      <c r="D21" s="248"/>
    </row>
    <row r="22" spans="2:4" s="132" customFormat="1" ht="15.75" thickBot="1">
      <c r="B22" s="249" t="s">
        <v>131</v>
      </c>
      <c r="C22" s="250"/>
      <c r="D22" s="251"/>
    </row>
    <row r="24" spans="2:4" ht="13.5" thickBot="1"/>
    <row r="25" spans="2:4" ht="15.75">
      <c r="B25" s="133" t="s">
        <v>29</v>
      </c>
      <c r="C25" s="136">
        <v>1</v>
      </c>
    </row>
    <row r="26" spans="2:4" ht="15.75">
      <c r="B26" s="134"/>
      <c r="C26" s="137"/>
    </row>
    <row r="27" spans="2:4" ht="15.75">
      <c r="B27" s="134" t="s">
        <v>84</v>
      </c>
      <c r="C27" s="137">
        <v>0</v>
      </c>
    </row>
    <row r="28" spans="2:4" ht="15.75">
      <c r="B28" s="134"/>
      <c r="C28" s="137"/>
    </row>
    <row r="29" spans="2:4" ht="16.5" thickBot="1">
      <c r="B29" s="135" t="s">
        <v>19</v>
      </c>
      <c r="C29" s="138">
        <v>3</v>
      </c>
    </row>
    <row r="30" spans="2:4" ht="15.75">
      <c r="C30" s="140"/>
    </row>
    <row r="31" spans="2:4" ht="15.75">
      <c r="C31" s="140">
        <f>SUM(C25:C30)</f>
        <v>4</v>
      </c>
    </row>
    <row r="36" ht="25.5" customHeight="1"/>
  </sheetData>
  <mergeCells count="4">
    <mergeCell ref="B7:D8"/>
    <mergeCell ref="B9:D9"/>
    <mergeCell ref="B20:D21"/>
    <mergeCell ref="B22:D22"/>
  </mergeCells>
  <pageMargins left="0.2" right="0.2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ACCIDENTES</vt:lpstr>
      <vt:lpstr>CAUSAS DETERM.</vt:lpstr>
      <vt:lpstr>ESTADO DE EBRIEDAD</vt:lpstr>
      <vt:lpstr>CRUCEROS MAY  INCIDENCIA</vt:lpstr>
      <vt:lpstr>DETENIDOS</vt:lpstr>
      <vt:lpstr>AREA MEDICA</vt:lpstr>
      <vt:lpstr>JUZGADOS</vt:lpstr>
      <vt:lpstr>JUZG COLEGIADO</vt:lpstr>
      <vt:lpstr>Hoja1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2018-06-07T00:34:20Z</cp:lastPrinted>
  <dcterms:created xsi:type="dcterms:W3CDTF">2014-01-30T18:25:03Z</dcterms:created>
  <dcterms:modified xsi:type="dcterms:W3CDTF">2018-07-10T22:32:21Z</dcterms:modified>
</cp:coreProperties>
</file>